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6380" windowHeight="14240" firstSheet="9" activeTab="14"/>
  </bookViews>
  <sheets>
    <sheet name="MUTTON BUSTIN' - Sept 9" sheetId="1" r:id="rId1"/>
    <sheet name="LEADLINE - Sept 9" sheetId="2" r:id="rId2"/>
    <sheet name="STICKHORSE - Sept 9" sheetId="3" r:id="rId3"/>
    <sheet name="PEEWEE 0-6 - Sept 9" sheetId="4" r:id="rId4"/>
    <sheet name="INTERMEDIATE 7-8 - Sept 9" sheetId="5" r:id="rId5"/>
    <sheet name="SUB-JUNIORS 9-10 - Sept 9" sheetId="6" r:id="rId6"/>
    <sheet name="JUNIORS 11-13 - Sept 9" sheetId="7" r:id="rId7"/>
    <sheet name="SENIORS 14-17 - Sept 9" sheetId="8" r:id="rId8"/>
    <sheet name="ADULT 18-OVER - Sept 9" sheetId="9" r:id="rId9"/>
    <sheet name="8 &amp; UNDER - CHUTE R - Sept 9" sheetId="10" r:id="rId10"/>
    <sheet name="9-12 -CHUTE R - Sept 9" sheetId="11" r:id="rId11"/>
    <sheet name="12 &amp; UNDER - BRKAWAY - Sept 9" sheetId="12" r:id="rId12"/>
    <sheet name="13-17 - BRKAWAY - Sept 9" sheetId="13" r:id="rId13"/>
    <sheet name="ADULT - BRKAWAY - Sept 9" sheetId="14" r:id="rId14"/>
    <sheet name="MEMBER OPEN - TEAM R - Sep 9" sheetId="15" r:id="rId15"/>
  </sheets>
  <definedNames>
    <definedName name="_xlnm.Print_Area" localSheetId="6">'JUNIORS 11-13 - Sept 9'!$A$1:$S$14</definedName>
    <definedName name="_xlnm.Print_Area" localSheetId="7">'SENIORS 14-17 - Sept 9'!$A$1:$S$9</definedName>
    <definedName name="_xlnm.Print_Area" localSheetId="5">'SUB-JUNIORS 9-10 - Sept 9'!$A$1:$S$18</definedName>
  </definedNames>
  <calcPr fullCalcOnLoad="1"/>
</workbook>
</file>

<file path=xl/sharedStrings.xml><?xml version="1.0" encoding="utf-8"?>
<sst xmlns="http://schemas.openxmlformats.org/spreadsheetml/2006/main" count="807" uniqueCount="257">
  <si>
    <r>
      <t xml:space="preserve">Contestant             </t>
    </r>
    <r>
      <rPr>
        <b/>
        <i/>
        <sz val="11"/>
        <color indexed="8"/>
        <rFont val="Calibri"/>
        <family val="2"/>
      </rPr>
      <t>First Name</t>
    </r>
  </si>
  <si>
    <t>TIME</t>
  </si>
  <si>
    <t>POINTS</t>
  </si>
  <si>
    <t xml:space="preserve">TIME </t>
  </si>
  <si>
    <t>TOTAL POINTS</t>
  </si>
  <si>
    <t>PLACE</t>
  </si>
  <si>
    <r>
      <t xml:space="preserve">Contestant                                </t>
    </r>
    <r>
      <rPr>
        <b/>
        <i/>
        <sz val="11"/>
        <color indexed="8"/>
        <rFont val="Calibri"/>
        <family val="2"/>
      </rPr>
      <t>Last Name</t>
    </r>
  </si>
  <si>
    <t>Figue 8's</t>
  </si>
  <si>
    <t>Barrels</t>
  </si>
  <si>
    <t>Poles</t>
  </si>
  <si>
    <t>Goat Slap</t>
  </si>
  <si>
    <t>4 EVENTS</t>
  </si>
  <si>
    <t>Ribbon Goat</t>
  </si>
  <si>
    <t>Goat Tie</t>
  </si>
  <si>
    <t>Entered</t>
  </si>
  <si>
    <t>Run #</t>
  </si>
  <si>
    <t>Pre Entry</t>
  </si>
  <si>
    <t>Paid</t>
  </si>
  <si>
    <r>
      <t xml:space="preserve">Contestant                                  </t>
    </r>
    <r>
      <rPr>
        <b/>
        <i/>
        <sz val="11"/>
        <color indexed="8"/>
        <rFont val="Calibri"/>
        <family val="2"/>
      </rPr>
      <t>First Name</t>
    </r>
  </si>
  <si>
    <t>Score</t>
  </si>
  <si>
    <t>Run</t>
  </si>
  <si>
    <t>Re-Run</t>
  </si>
  <si>
    <t>Place</t>
  </si>
  <si>
    <t>Time/Place</t>
  </si>
  <si>
    <t xml:space="preserve">Time  </t>
  </si>
  <si>
    <r>
      <t xml:space="preserve">Header                                              </t>
    </r>
    <r>
      <rPr>
        <b/>
        <i/>
        <sz val="11"/>
        <color indexed="8"/>
        <rFont val="Calibri"/>
        <family val="2"/>
      </rPr>
      <t>First Name</t>
    </r>
  </si>
  <si>
    <r>
      <t xml:space="preserve">Header                                         </t>
    </r>
    <r>
      <rPr>
        <b/>
        <i/>
        <sz val="11"/>
        <color indexed="8"/>
        <rFont val="Calibri"/>
        <family val="2"/>
      </rPr>
      <t>Last Name</t>
    </r>
  </si>
  <si>
    <r>
      <t xml:space="preserve">Heeler                                          </t>
    </r>
    <r>
      <rPr>
        <b/>
        <i/>
        <sz val="11"/>
        <color indexed="8"/>
        <rFont val="Calibri"/>
        <family val="2"/>
      </rPr>
      <t>First Name</t>
    </r>
  </si>
  <si>
    <t>Team #</t>
  </si>
  <si>
    <t>Time</t>
  </si>
  <si>
    <t>YES</t>
  </si>
  <si>
    <t>NO</t>
  </si>
  <si>
    <t>Charli</t>
  </si>
  <si>
    <t>Schwartz</t>
  </si>
  <si>
    <t>Kameryn</t>
  </si>
  <si>
    <t>Cunda</t>
  </si>
  <si>
    <t>MaKayla</t>
  </si>
  <si>
    <t>Jaz</t>
  </si>
  <si>
    <t>Tomlinson</t>
  </si>
  <si>
    <t>Madison</t>
  </si>
  <si>
    <t>Kabela</t>
  </si>
  <si>
    <t>Robert</t>
  </si>
  <si>
    <t>Bailey</t>
  </si>
  <si>
    <t>Zeplin</t>
  </si>
  <si>
    <t>Willa</t>
  </si>
  <si>
    <t>Fucik</t>
  </si>
  <si>
    <t>Adelaida</t>
  </si>
  <si>
    <t>Gutierrez</t>
  </si>
  <si>
    <t>Alessandra</t>
  </si>
  <si>
    <t>Guiterrez</t>
  </si>
  <si>
    <t>Corbin</t>
  </si>
  <si>
    <t>Milberger</t>
  </si>
  <si>
    <t>no</t>
  </si>
  <si>
    <t>Lane</t>
  </si>
  <si>
    <t>Gibson</t>
  </si>
  <si>
    <t xml:space="preserve">Riley </t>
  </si>
  <si>
    <t>Blount</t>
  </si>
  <si>
    <t>Jade</t>
  </si>
  <si>
    <t>Herndon</t>
  </si>
  <si>
    <t>Isabelle</t>
  </si>
  <si>
    <t>Valdez</t>
  </si>
  <si>
    <t>Mathias</t>
  </si>
  <si>
    <t>Kenne</t>
  </si>
  <si>
    <t>Whitlee Belle</t>
  </si>
  <si>
    <t>Joe Mac</t>
  </si>
  <si>
    <t>Roberts</t>
  </si>
  <si>
    <t>Tracy</t>
  </si>
  <si>
    <t>Klesel</t>
  </si>
  <si>
    <t>Ann Marie</t>
  </si>
  <si>
    <t>Vaughn</t>
  </si>
  <si>
    <r>
      <t xml:space="preserve">Heeler                                       </t>
    </r>
    <r>
      <rPr>
        <b/>
        <i/>
        <sz val="11"/>
        <color indexed="8"/>
        <rFont val="Calibri"/>
        <family val="2"/>
      </rPr>
      <t>Last Name</t>
    </r>
  </si>
  <si>
    <t>Ashten</t>
  </si>
  <si>
    <t>Loudon</t>
  </si>
  <si>
    <t>Madelyn</t>
  </si>
  <si>
    <t>Villarreal</t>
  </si>
  <si>
    <t>Tatum</t>
  </si>
  <si>
    <t>Villareal</t>
  </si>
  <si>
    <t>Addison</t>
  </si>
  <si>
    <t>Eli</t>
  </si>
  <si>
    <t>Beach</t>
  </si>
  <si>
    <t>Dacie</t>
  </si>
  <si>
    <t>Avery</t>
  </si>
  <si>
    <t>Loring</t>
  </si>
  <si>
    <t xml:space="preserve">Evie </t>
  </si>
  <si>
    <t>Jenkins</t>
  </si>
  <si>
    <t>Mailee</t>
  </si>
  <si>
    <t>Bowers</t>
  </si>
  <si>
    <t>Kameron</t>
  </si>
  <si>
    <t>Payten</t>
  </si>
  <si>
    <t>Marriott</t>
  </si>
  <si>
    <t xml:space="preserve">Tatum </t>
  </si>
  <si>
    <t>Hudson</t>
  </si>
  <si>
    <t>Yes</t>
  </si>
  <si>
    <t>Dakota</t>
  </si>
  <si>
    <t>Johnson</t>
  </si>
  <si>
    <t>Brandi</t>
  </si>
  <si>
    <t xml:space="preserve">Delaney </t>
  </si>
  <si>
    <t>Peterson</t>
  </si>
  <si>
    <t>yes</t>
  </si>
  <si>
    <t>Leadline - Nov 18, 2017</t>
  </si>
  <si>
    <t>Stickhorse - Nov 18, 2017</t>
  </si>
  <si>
    <t>PEEWEE 0-6 - Nov 18, 2017</t>
  </si>
  <si>
    <t>INTERMEDIATE 7-8 - Nov 18, 2017</t>
  </si>
  <si>
    <t>SUB-JUNIORS 9-10 - Nov 18, 2017 Playday</t>
  </si>
  <si>
    <t>JUNIORS 11-13 - Nov 18, 2017 Playday</t>
  </si>
  <si>
    <t xml:space="preserve"> ADULT 18-OVER - Nov 18, 2017 Playday</t>
  </si>
  <si>
    <t>8 &amp; Under - Chute Roping - Nov 18, 2017</t>
  </si>
  <si>
    <t>9-12 - Chute Roping - Nov 18, 2017</t>
  </si>
  <si>
    <t>12 &amp; Under - Breakaway - Nov 18, 2017</t>
  </si>
  <si>
    <t>13-17 - Breakaway -Nov 18, 2017</t>
  </si>
  <si>
    <t>Adult - Breakaway - Nov 18, 2017</t>
  </si>
  <si>
    <t>Member Open - Team Roping - Nov 18, 2017</t>
  </si>
  <si>
    <t>SENIORS 14-17 - Nov 18, 2017 Playday</t>
  </si>
  <si>
    <t>autumn</t>
  </si>
  <si>
    <t>Maci</t>
  </si>
  <si>
    <t>Countz</t>
  </si>
  <si>
    <t xml:space="preserve">Ann Marie </t>
  </si>
  <si>
    <t>No</t>
  </si>
  <si>
    <t xml:space="preserve">Emma </t>
  </si>
  <si>
    <t xml:space="preserve">Devin </t>
  </si>
  <si>
    <t>Treybig</t>
  </si>
  <si>
    <t xml:space="preserve">Darcy </t>
  </si>
  <si>
    <t>Borgfeld</t>
  </si>
  <si>
    <t>sent</t>
  </si>
  <si>
    <t>PAID</t>
  </si>
  <si>
    <t>Sent</t>
  </si>
  <si>
    <t>Marci</t>
  </si>
  <si>
    <t>Graber</t>
  </si>
  <si>
    <t>Boska</t>
  </si>
  <si>
    <t>Husdon</t>
  </si>
  <si>
    <t xml:space="preserve">Chloe </t>
  </si>
  <si>
    <t>Jacey</t>
  </si>
  <si>
    <t>Holcomb</t>
  </si>
  <si>
    <t>Blair</t>
  </si>
  <si>
    <t>Ranly</t>
  </si>
  <si>
    <t>Raelynn</t>
  </si>
  <si>
    <t>Wenske</t>
  </si>
  <si>
    <t>Brinlee</t>
  </si>
  <si>
    <t>Feril</t>
  </si>
  <si>
    <t>Brennon</t>
  </si>
  <si>
    <t>Ralston</t>
  </si>
  <si>
    <t>Kenadie</t>
  </si>
  <si>
    <t xml:space="preserve">Kenadie </t>
  </si>
  <si>
    <t>Lola</t>
  </si>
  <si>
    <t>Duffy</t>
  </si>
  <si>
    <t>Kylie</t>
  </si>
  <si>
    <t>Reininger</t>
  </si>
  <si>
    <t>Kelsie</t>
  </si>
  <si>
    <t xml:space="preserve">Jillian </t>
  </si>
  <si>
    <t>Holloway</t>
  </si>
  <si>
    <t>Treston</t>
  </si>
  <si>
    <t>Hinojosa</t>
  </si>
  <si>
    <t>Jax</t>
  </si>
  <si>
    <t>Cortright</t>
  </si>
  <si>
    <t>Gabrielle</t>
  </si>
  <si>
    <t>Kendra</t>
  </si>
  <si>
    <t>Vornsand</t>
  </si>
  <si>
    <t>Brooke</t>
  </si>
  <si>
    <t>Baranowki</t>
  </si>
  <si>
    <t>Baranowski</t>
  </si>
  <si>
    <t>Wyatt</t>
  </si>
  <si>
    <t>Hairell</t>
  </si>
  <si>
    <t>Braxton</t>
  </si>
  <si>
    <t>Tucker</t>
  </si>
  <si>
    <t>Bouse</t>
  </si>
  <si>
    <t>Alaric (Al-ler-rick)</t>
  </si>
  <si>
    <t>Soster</t>
  </si>
  <si>
    <t>Gauge</t>
  </si>
  <si>
    <t>LaBauve</t>
  </si>
  <si>
    <t>Tee</t>
  </si>
  <si>
    <t>Savage</t>
  </si>
  <si>
    <t>Kinley</t>
  </si>
  <si>
    <t>Neumann</t>
  </si>
  <si>
    <t xml:space="preserve">Kinley </t>
  </si>
  <si>
    <t>Fallon</t>
  </si>
  <si>
    <t>Jackson</t>
  </si>
  <si>
    <t>Deterson</t>
  </si>
  <si>
    <t>Rueger</t>
  </si>
  <si>
    <t>Swindler</t>
  </si>
  <si>
    <t>Swindle</t>
  </si>
  <si>
    <t>Cash</t>
  </si>
  <si>
    <t>Bauwens</t>
  </si>
  <si>
    <t>Conway</t>
  </si>
  <si>
    <t>Kubeczka</t>
  </si>
  <si>
    <t>Channing</t>
  </si>
  <si>
    <t>Whatley</t>
  </si>
  <si>
    <t>Rylee</t>
  </si>
  <si>
    <t>Kaylee</t>
  </si>
  <si>
    <t>Christen</t>
  </si>
  <si>
    <t>Caballero</t>
  </si>
  <si>
    <t>John</t>
  </si>
  <si>
    <t>Pock</t>
  </si>
  <si>
    <t>Ashton</t>
  </si>
  <si>
    <t>Jaci</t>
  </si>
  <si>
    <t>Holden</t>
  </si>
  <si>
    <t>Cooper</t>
  </si>
  <si>
    <t>Rhoan</t>
  </si>
  <si>
    <t>Krymzen</t>
  </si>
  <si>
    <t>Trevor</t>
  </si>
  <si>
    <t>Phillips</t>
  </si>
  <si>
    <t>Cole</t>
  </si>
  <si>
    <t>Jake</t>
  </si>
  <si>
    <t>Goodson</t>
  </si>
  <si>
    <t>Tinsley</t>
  </si>
  <si>
    <t>Peyton</t>
  </si>
  <si>
    <t>Gunner</t>
  </si>
  <si>
    <t>Rutherford</t>
  </si>
  <si>
    <t>TJ</t>
  </si>
  <si>
    <t>Self</t>
  </si>
  <si>
    <t>Keeley</t>
  </si>
  <si>
    <t>Ty</t>
  </si>
  <si>
    <t>Allen</t>
  </si>
  <si>
    <t>JJ</t>
  </si>
  <si>
    <t>Ryan</t>
  </si>
  <si>
    <t>Addisyn</t>
  </si>
  <si>
    <t>Elizabeth</t>
  </si>
  <si>
    <t>Shank</t>
  </si>
  <si>
    <t>Haley</t>
  </si>
  <si>
    <t>Schramek</t>
  </si>
  <si>
    <t>Layten</t>
  </si>
  <si>
    <t>Kolacny</t>
  </si>
  <si>
    <t>Rhaden</t>
  </si>
  <si>
    <t>Sidney</t>
  </si>
  <si>
    <t>Kenzie</t>
  </si>
  <si>
    <t>Fowlkes</t>
  </si>
  <si>
    <t>Sitka</t>
  </si>
  <si>
    <t>Fairchild</t>
  </si>
  <si>
    <t>Kamryn</t>
  </si>
  <si>
    <t>Garza</t>
  </si>
  <si>
    <t>Kaylie</t>
  </si>
  <si>
    <t>Rashaun</t>
  </si>
  <si>
    <t>Mandijo</t>
  </si>
  <si>
    <t>Wood</t>
  </si>
  <si>
    <t>Tish</t>
  </si>
  <si>
    <t>Garbriella</t>
  </si>
  <si>
    <t>Carreon</t>
  </si>
  <si>
    <t>NT</t>
  </si>
  <si>
    <t>Mattie</t>
  </si>
  <si>
    <t>Mueller</t>
  </si>
  <si>
    <t>Greive</t>
  </si>
  <si>
    <t>RR</t>
  </si>
  <si>
    <t>Rubio</t>
  </si>
  <si>
    <t xml:space="preserve">Colt </t>
  </si>
  <si>
    <t>Hough</t>
  </si>
  <si>
    <t>Tanner</t>
  </si>
  <si>
    <t>Baranoske</t>
  </si>
  <si>
    <t>Colt</t>
  </si>
  <si>
    <t>Greg</t>
  </si>
  <si>
    <t>Cornelius</t>
  </si>
  <si>
    <t xml:space="preserve">Rhaden </t>
  </si>
  <si>
    <t>Collin</t>
  </si>
  <si>
    <t>Bennett</t>
  </si>
  <si>
    <t>Leopold</t>
  </si>
  <si>
    <t>JC</t>
  </si>
  <si>
    <t>HOLCOMBE</t>
  </si>
  <si>
    <t>Y</t>
  </si>
  <si>
    <t>Mutton Bustin' - Nov 18,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</si>
</sst>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&quot;$&quot;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D8FBD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34" borderId="11" xfId="0" applyFont="1" applyFill="1" applyBorder="1" applyAlignment="1">
      <alignment horizontal="center"/>
    </xf>
    <xf numFmtId="0" fontId="34" fillId="3" borderId="10" xfId="0" applyFont="1" applyFill="1" applyBorder="1" applyAlignment="1">
      <alignment horizontal="center"/>
    </xf>
    <xf numFmtId="0" fontId="36" fillId="35" borderId="10" xfId="0" applyFont="1" applyFill="1" applyBorder="1" applyAlignment="1">
      <alignment horizontal="center"/>
    </xf>
    <xf numFmtId="0" fontId="36" fillId="3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" borderId="12" xfId="0" applyFont="1" applyFill="1" applyBorder="1" applyAlignment="1">
      <alignment horizontal="center" wrapText="1"/>
    </xf>
    <xf numFmtId="0" fontId="0" fillId="3" borderId="11" xfId="0" applyFont="1" applyFill="1" applyBorder="1" applyAlignment="1">
      <alignment wrapText="1"/>
    </xf>
    <xf numFmtId="0" fontId="0" fillId="3" borderId="11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164" fontId="0" fillId="33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33" borderId="14" xfId="0" applyNumberFormat="1" applyFont="1" applyFill="1" applyBorder="1" applyAlignment="1">
      <alignment/>
    </xf>
    <xf numFmtId="164" fontId="0" fillId="33" borderId="13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3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37" borderId="13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7" borderId="18" xfId="0" applyFont="1" applyFill="1" applyBorder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/>
    </xf>
    <xf numFmtId="2" fontId="0" fillId="33" borderId="14" xfId="0" applyNumberFormat="1" applyFont="1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16" fontId="34" fillId="3" borderId="10" xfId="0" applyNumberFormat="1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34" fillId="0" borderId="0" xfId="0" applyFont="1" applyAlignment="1">
      <alignment textRotation="90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16" fontId="34" fillId="3" borderId="20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16" fontId="34" fillId="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6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zoomScalePageLayoutView="0" workbookViewId="0" topLeftCell="A1">
      <selection activeCell="J7" sqref="J7"/>
    </sheetView>
  </sheetViews>
  <sheetFormatPr defaultColWidth="11.421875" defaultRowHeight="15"/>
  <cols>
    <col min="1" max="1" width="5.140625" style="7" customWidth="1"/>
    <col min="2" max="3" width="25.8515625" style="7" customWidth="1"/>
    <col min="4" max="7" width="10.8515625" style="7" customWidth="1"/>
    <col min="8" max="8" width="12.8515625" style="7" customWidth="1"/>
    <col min="9" max="16384" width="11.421875" style="7" customWidth="1"/>
  </cols>
  <sheetData>
    <row r="1" spans="1:8" ht="42" customHeight="1" thickBot="1">
      <c r="A1" s="51" t="s">
        <v>15</v>
      </c>
      <c r="B1" s="52" t="s">
        <v>256</v>
      </c>
      <c r="C1" s="52"/>
      <c r="D1" s="52"/>
      <c r="E1" s="52"/>
      <c r="F1" s="53"/>
      <c r="G1" s="53"/>
      <c r="H1" s="53"/>
    </row>
    <row r="2" spans="1:9" ht="15.75" customHeight="1" thickBot="1">
      <c r="A2" s="51"/>
      <c r="B2" s="54" t="s">
        <v>18</v>
      </c>
      <c r="C2" s="54" t="s">
        <v>6</v>
      </c>
      <c r="D2" s="8" t="s">
        <v>16</v>
      </c>
      <c r="E2" s="8" t="s">
        <v>16</v>
      </c>
      <c r="F2" s="56" t="s">
        <v>19</v>
      </c>
      <c r="G2" s="57"/>
      <c r="H2" s="57"/>
      <c r="I2" s="58"/>
    </row>
    <row r="3" spans="1:9" ht="15.75" thickBot="1">
      <c r="A3" s="51"/>
      <c r="B3" s="55"/>
      <c r="C3" s="55"/>
      <c r="D3" s="9"/>
      <c r="E3" s="10" t="s">
        <v>17</v>
      </c>
      <c r="F3" s="1" t="s">
        <v>20</v>
      </c>
      <c r="G3" s="1" t="s">
        <v>21</v>
      </c>
      <c r="H3" s="5" t="s">
        <v>22</v>
      </c>
      <c r="I3" s="2" t="s">
        <v>2</v>
      </c>
    </row>
    <row r="4" spans="1:9" ht="25.5" customHeight="1">
      <c r="A4" s="16">
        <v>7</v>
      </c>
      <c r="B4" s="40" t="s">
        <v>152</v>
      </c>
      <c r="C4" s="40" t="s">
        <v>153</v>
      </c>
      <c r="D4" s="40"/>
      <c r="E4" s="40"/>
      <c r="F4" s="40">
        <v>78</v>
      </c>
      <c r="G4" s="40"/>
      <c r="H4" s="26">
        <v>1</v>
      </c>
      <c r="I4" s="15">
        <v>10</v>
      </c>
    </row>
    <row r="5" spans="1:9" ht="25.5" customHeight="1">
      <c r="A5" s="16">
        <v>14</v>
      </c>
      <c r="B5" s="17" t="s">
        <v>177</v>
      </c>
      <c r="C5" s="17" t="s">
        <v>178</v>
      </c>
      <c r="D5" s="17"/>
      <c r="E5" s="17"/>
      <c r="F5" s="17">
        <v>74</v>
      </c>
      <c r="G5" s="17"/>
      <c r="H5" s="27">
        <v>2</v>
      </c>
      <c r="I5" s="21">
        <v>9</v>
      </c>
    </row>
    <row r="6" spans="1:9" ht="26.25" customHeight="1">
      <c r="A6" s="16">
        <v>8</v>
      </c>
      <c r="B6" s="17" t="s">
        <v>157</v>
      </c>
      <c r="C6" s="17" t="s">
        <v>158</v>
      </c>
      <c r="D6" s="17"/>
      <c r="E6" s="17"/>
      <c r="F6" s="17">
        <v>72</v>
      </c>
      <c r="G6" s="17"/>
      <c r="H6" s="27">
        <v>3</v>
      </c>
      <c r="I6" s="21">
        <v>8</v>
      </c>
    </row>
    <row r="7" spans="1:9" ht="25.5" customHeight="1">
      <c r="A7" s="16">
        <v>3</v>
      </c>
      <c r="B7" s="17" t="s">
        <v>93</v>
      </c>
      <c r="C7" s="17" t="s">
        <v>94</v>
      </c>
      <c r="D7" s="17" t="s">
        <v>92</v>
      </c>
      <c r="E7" s="17" t="s">
        <v>31</v>
      </c>
      <c r="F7" s="17">
        <v>66</v>
      </c>
      <c r="G7" s="17"/>
      <c r="H7" s="27">
        <v>4</v>
      </c>
      <c r="I7" s="21">
        <v>7</v>
      </c>
    </row>
    <row r="8" spans="1:9" ht="25.5" customHeight="1">
      <c r="A8" s="7">
        <v>10</v>
      </c>
      <c r="B8" s="17" t="s">
        <v>165</v>
      </c>
      <c r="C8" s="17" t="s">
        <v>166</v>
      </c>
      <c r="D8" s="17"/>
      <c r="E8" s="17"/>
      <c r="F8" s="17">
        <v>57</v>
      </c>
      <c r="G8" s="17"/>
      <c r="H8" s="27">
        <v>5</v>
      </c>
      <c r="I8" s="21">
        <v>6</v>
      </c>
    </row>
    <row r="9" spans="1:9" ht="25.5" customHeight="1">
      <c r="A9" s="16">
        <v>11</v>
      </c>
      <c r="B9" s="17" t="s">
        <v>167</v>
      </c>
      <c r="C9" s="17" t="s">
        <v>168</v>
      </c>
      <c r="D9" s="17"/>
      <c r="E9" s="17"/>
      <c r="F9" s="17">
        <v>55</v>
      </c>
      <c r="G9" s="17"/>
      <c r="H9" s="27">
        <v>6</v>
      </c>
      <c r="I9" s="21">
        <v>5</v>
      </c>
    </row>
    <row r="10" spans="1:9" ht="25.5" customHeight="1">
      <c r="A10" s="16">
        <v>6</v>
      </c>
      <c r="B10" s="17" t="s">
        <v>150</v>
      </c>
      <c r="C10" s="17" t="s">
        <v>151</v>
      </c>
      <c r="D10" s="17"/>
      <c r="E10" s="17"/>
      <c r="F10" s="17">
        <v>43</v>
      </c>
      <c r="G10" s="17"/>
      <c r="H10" s="27">
        <v>7</v>
      </c>
      <c r="I10" s="21">
        <v>4</v>
      </c>
    </row>
    <row r="11" spans="1:9" ht="25.5" customHeight="1">
      <c r="A11" s="16">
        <v>4</v>
      </c>
      <c r="B11" s="17" t="s">
        <v>61</v>
      </c>
      <c r="C11" s="17" t="s">
        <v>128</v>
      </c>
      <c r="D11" s="17" t="s">
        <v>92</v>
      </c>
      <c r="E11" s="17" t="s">
        <v>124</v>
      </c>
      <c r="F11" s="17">
        <v>42</v>
      </c>
      <c r="G11" s="17"/>
      <c r="H11" s="27">
        <v>8</v>
      </c>
      <c r="I11" s="21">
        <v>3</v>
      </c>
    </row>
    <row r="12" spans="1:9" ht="25.5" customHeight="1">
      <c r="A12" s="16">
        <v>12</v>
      </c>
      <c r="B12" s="17" t="s">
        <v>169</v>
      </c>
      <c r="C12" s="17" t="s">
        <v>170</v>
      </c>
      <c r="D12" s="17"/>
      <c r="E12" s="17"/>
      <c r="F12" s="17">
        <v>42</v>
      </c>
      <c r="G12" s="17"/>
      <c r="H12" s="27">
        <v>8</v>
      </c>
      <c r="I12" s="21">
        <v>3</v>
      </c>
    </row>
    <row r="13" spans="1:9" ht="25.5" customHeight="1">
      <c r="A13" s="7">
        <v>9</v>
      </c>
      <c r="B13" s="17" t="s">
        <v>163</v>
      </c>
      <c r="C13" s="17" t="s">
        <v>164</v>
      </c>
      <c r="D13" s="17"/>
      <c r="E13" s="17"/>
      <c r="F13" s="17">
        <v>41</v>
      </c>
      <c r="G13" s="17"/>
      <c r="H13" s="27">
        <v>9</v>
      </c>
      <c r="I13" s="21">
        <v>2</v>
      </c>
    </row>
    <row r="14" spans="1:9" ht="25.5" customHeight="1">
      <c r="A14" s="16">
        <v>13</v>
      </c>
      <c r="B14" s="17" t="s">
        <v>175</v>
      </c>
      <c r="C14" s="17" t="s">
        <v>176</v>
      </c>
      <c r="D14" s="17"/>
      <c r="E14" s="17"/>
      <c r="F14" s="17">
        <v>41</v>
      </c>
      <c r="G14" s="17"/>
      <c r="H14" s="27">
        <v>9</v>
      </c>
      <c r="I14" s="21">
        <v>2</v>
      </c>
    </row>
    <row r="15" spans="1:9" ht="25.5" customHeight="1">
      <c r="A15" s="16">
        <v>1</v>
      </c>
      <c r="B15" s="41" t="s">
        <v>53</v>
      </c>
      <c r="C15" s="41" t="s">
        <v>54</v>
      </c>
      <c r="D15" s="41" t="s">
        <v>92</v>
      </c>
      <c r="E15" s="41" t="s">
        <v>124</v>
      </c>
      <c r="F15" s="41">
        <v>35</v>
      </c>
      <c r="G15" s="41"/>
      <c r="H15" s="27">
        <v>10</v>
      </c>
      <c r="I15" s="21">
        <v>1</v>
      </c>
    </row>
    <row r="16" spans="1:9" ht="25.5" customHeight="1">
      <c r="A16" s="7">
        <v>2</v>
      </c>
      <c r="B16" s="17" t="s">
        <v>71</v>
      </c>
      <c r="C16" s="17" t="s">
        <v>72</v>
      </c>
      <c r="D16" s="17" t="s">
        <v>92</v>
      </c>
      <c r="E16" s="17" t="s">
        <v>31</v>
      </c>
      <c r="F16" s="17"/>
      <c r="G16" s="17"/>
      <c r="H16" s="27"/>
      <c r="I16" s="21"/>
    </row>
    <row r="17" spans="1:9" ht="25.5" customHeight="1">
      <c r="A17" s="16">
        <v>5</v>
      </c>
      <c r="B17" s="17" t="s">
        <v>129</v>
      </c>
      <c r="C17" s="17" t="s">
        <v>82</v>
      </c>
      <c r="D17" s="17" t="s">
        <v>92</v>
      </c>
      <c r="E17" s="17" t="s">
        <v>31</v>
      </c>
      <c r="F17" s="17"/>
      <c r="G17" s="17"/>
      <c r="H17" s="27"/>
      <c r="I17" s="21"/>
    </row>
  </sheetData>
  <sheetProtection/>
  <mergeCells count="5">
    <mergeCell ref="A1:A3"/>
    <mergeCell ref="B1:H1"/>
    <mergeCell ref="B2:B3"/>
    <mergeCell ref="C2:C3"/>
    <mergeCell ref="F2:I2"/>
  </mergeCells>
  <printOptions/>
  <pageMargins left="0.75" right="0.75" top="1" bottom="1" header="0.3" footer="0.3"/>
  <pageSetup orientation="landscape" scale="7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H9"/>
  <sheetViews>
    <sheetView zoomScalePageLayoutView="0" workbookViewId="0" topLeftCell="C4">
      <selection activeCell="Q17" sqref="Q17"/>
    </sheetView>
  </sheetViews>
  <sheetFormatPr defaultColWidth="11.421875" defaultRowHeight="15"/>
  <cols>
    <col min="1" max="1" width="7.8515625" style="7" customWidth="1"/>
    <col min="2" max="3" width="25.8515625" style="7" customWidth="1"/>
    <col min="4" max="5" width="10.8515625" style="7" hidden="1" customWidth="1"/>
    <col min="6" max="6" width="10.8515625" style="7" customWidth="1"/>
    <col min="7" max="7" width="12.8515625" style="7" customWidth="1"/>
    <col min="8" max="16384" width="11.421875" style="7" customWidth="1"/>
  </cols>
  <sheetData>
    <row r="1" spans="1:7" ht="42" customHeight="1" thickBot="1">
      <c r="A1" s="51" t="s">
        <v>15</v>
      </c>
      <c r="B1" s="52" t="s">
        <v>106</v>
      </c>
      <c r="C1" s="52"/>
      <c r="D1" s="52"/>
      <c r="E1" s="52"/>
      <c r="F1" s="53"/>
      <c r="G1" s="53"/>
    </row>
    <row r="2" spans="1:7" ht="15.75" customHeight="1" thickBot="1">
      <c r="A2" s="51"/>
      <c r="B2" s="54" t="s">
        <v>18</v>
      </c>
      <c r="C2" s="54" t="s">
        <v>6</v>
      </c>
      <c r="D2" s="8" t="s">
        <v>16</v>
      </c>
      <c r="E2" s="8" t="s">
        <v>16</v>
      </c>
      <c r="F2" s="64"/>
      <c r="G2" s="52"/>
    </row>
    <row r="3" spans="1:8" ht="15.75" thickBot="1">
      <c r="A3" s="51"/>
      <c r="B3" s="55"/>
      <c r="C3" s="55"/>
      <c r="D3" s="9"/>
      <c r="E3" s="10" t="s">
        <v>17</v>
      </c>
      <c r="F3" s="1" t="s">
        <v>29</v>
      </c>
      <c r="G3" s="5" t="s">
        <v>22</v>
      </c>
      <c r="H3" s="2" t="s">
        <v>2</v>
      </c>
    </row>
    <row r="4" spans="1:8" ht="25.5" customHeight="1">
      <c r="A4" s="16">
        <v>6</v>
      </c>
      <c r="B4" s="40" t="s">
        <v>212</v>
      </c>
      <c r="C4" s="40" t="s">
        <v>202</v>
      </c>
      <c r="D4" s="40"/>
      <c r="E4" s="40"/>
      <c r="F4" s="40">
        <v>2.55</v>
      </c>
      <c r="G4" s="26">
        <v>1</v>
      </c>
      <c r="H4" s="15">
        <v>10</v>
      </c>
    </row>
    <row r="5" spans="1:8" ht="25.5" customHeight="1">
      <c r="A5" s="7">
        <v>1</v>
      </c>
      <c r="B5" s="41" t="s">
        <v>137</v>
      </c>
      <c r="C5" s="41" t="s">
        <v>138</v>
      </c>
      <c r="D5" s="41"/>
      <c r="E5" s="41"/>
      <c r="F5" s="41" t="s">
        <v>236</v>
      </c>
      <c r="G5" s="27"/>
      <c r="H5" s="21"/>
    </row>
    <row r="6" spans="1:8" ht="26.25" customHeight="1">
      <c r="A6" s="16">
        <v>2</v>
      </c>
      <c r="B6" s="17" t="s">
        <v>160</v>
      </c>
      <c r="C6" s="17" t="s">
        <v>161</v>
      </c>
      <c r="D6" s="17"/>
      <c r="E6" s="17"/>
      <c r="F6" s="17" t="s">
        <v>236</v>
      </c>
      <c r="G6" s="27"/>
      <c r="H6" s="21"/>
    </row>
    <row r="7" spans="1:8" ht="25.5" customHeight="1">
      <c r="A7" s="16">
        <v>3</v>
      </c>
      <c r="B7" s="17" t="s">
        <v>200</v>
      </c>
      <c r="C7" s="17" t="s">
        <v>185</v>
      </c>
      <c r="D7" s="17"/>
      <c r="E7" s="17"/>
      <c r="F7" s="17" t="s">
        <v>236</v>
      </c>
      <c r="G7" s="27"/>
      <c r="H7" s="21"/>
    </row>
    <row r="8" spans="1:8" ht="25.5" customHeight="1">
      <c r="A8" s="7">
        <v>4</v>
      </c>
      <c r="B8" s="17" t="s">
        <v>201</v>
      </c>
      <c r="C8" s="17" t="s">
        <v>202</v>
      </c>
      <c r="D8" s="17"/>
      <c r="E8" s="17"/>
      <c r="F8" s="17" t="s">
        <v>236</v>
      </c>
      <c r="G8" s="27"/>
      <c r="H8" s="21"/>
    </row>
    <row r="9" spans="1:8" ht="25.5" customHeight="1">
      <c r="A9" s="7">
        <v>5</v>
      </c>
      <c r="B9" s="17" t="s">
        <v>210</v>
      </c>
      <c r="C9" s="17" t="s">
        <v>211</v>
      </c>
      <c r="D9" s="17"/>
      <c r="E9" s="17"/>
      <c r="F9" s="17" t="s">
        <v>236</v>
      </c>
      <c r="G9" s="27"/>
      <c r="H9" s="21"/>
    </row>
  </sheetData>
  <sheetProtection/>
  <mergeCells count="5">
    <mergeCell ref="A1:A3"/>
    <mergeCell ref="B1:G1"/>
    <mergeCell ref="B2:B3"/>
    <mergeCell ref="C2:C3"/>
    <mergeCell ref="F2:G2"/>
  </mergeCells>
  <printOptions/>
  <pageMargins left="0.75" right="0.75" top="1" bottom="1" header="0.3" footer="0.3"/>
  <pageSetup orientation="landscape" scale="7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H11"/>
  <sheetViews>
    <sheetView zoomScale="101" zoomScaleNormal="101" zoomScalePageLayoutView="0" workbookViewId="0" topLeftCell="A1">
      <selection activeCell="S18" sqref="S18"/>
    </sheetView>
  </sheetViews>
  <sheetFormatPr defaultColWidth="11.421875" defaultRowHeight="15"/>
  <cols>
    <col min="1" max="1" width="6.421875" style="7" customWidth="1"/>
    <col min="2" max="3" width="25.8515625" style="7" customWidth="1"/>
    <col min="4" max="5" width="10.8515625" style="7" hidden="1" customWidth="1"/>
    <col min="6" max="6" width="10.8515625" style="7" customWidth="1"/>
    <col min="7" max="7" width="12.8515625" style="7" customWidth="1"/>
    <col min="8" max="16384" width="11.421875" style="7" customWidth="1"/>
  </cols>
  <sheetData>
    <row r="1" spans="1:7" ht="42" customHeight="1" thickBot="1">
      <c r="A1" s="51" t="s">
        <v>15</v>
      </c>
      <c r="B1" s="52" t="s">
        <v>107</v>
      </c>
      <c r="C1" s="52"/>
      <c r="D1" s="52"/>
      <c r="E1" s="52"/>
      <c r="F1" s="53"/>
      <c r="G1" s="53"/>
    </row>
    <row r="2" spans="1:7" ht="15.75" customHeight="1" thickBot="1">
      <c r="A2" s="51"/>
      <c r="B2" s="54" t="s">
        <v>18</v>
      </c>
      <c r="C2" s="54" t="s">
        <v>6</v>
      </c>
      <c r="D2" s="8" t="s">
        <v>16</v>
      </c>
      <c r="E2" s="8" t="s">
        <v>16</v>
      </c>
      <c r="F2" s="64"/>
      <c r="G2" s="52"/>
    </row>
    <row r="3" spans="1:8" ht="15.75" thickBot="1">
      <c r="A3" s="51"/>
      <c r="B3" s="55"/>
      <c r="C3" s="55"/>
      <c r="D3" s="9"/>
      <c r="E3" s="10" t="s">
        <v>17</v>
      </c>
      <c r="F3" s="1" t="s">
        <v>29</v>
      </c>
      <c r="G3" s="5" t="s">
        <v>22</v>
      </c>
      <c r="H3" s="2" t="s">
        <v>2</v>
      </c>
    </row>
    <row r="4" spans="1:8" ht="25.5" customHeight="1">
      <c r="A4" s="16">
        <v>1</v>
      </c>
      <c r="B4" s="11" t="s">
        <v>64</v>
      </c>
      <c r="C4" s="11" t="s">
        <v>65</v>
      </c>
      <c r="D4" s="11" t="s">
        <v>92</v>
      </c>
      <c r="E4" s="11" t="s">
        <v>124</v>
      </c>
      <c r="F4" s="11">
        <v>1.09</v>
      </c>
      <c r="G4" s="26">
        <v>1</v>
      </c>
      <c r="H4" s="15">
        <v>10</v>
      </c>
    </row>
    <row r="5" spans="1:8" ht="25.5" customHeight="1">
      <c r="A5" s="7">
        <v>5</v>
      </c>
      <c r="B5" s="40" t="s">
        <v>221</v>
      </c>
      <c r="C5" s="40" t="s">
        <v>222</v>
      </c>
      <c r="D5" s="40"/>
      <c r="E5" s="40"/>
      <c r="F5" s="17">
        <v>1.28</v>
      </c>
      <c r="G5" s="27">
        <v>2</v>
      </c>
      <c r="H5" s="21">
        <v>9</v>
      </c>
    </row>
    <row r="6" spans="1:8" ht="26.25" customHeight="1">
      <c r="A6" s="16">
        <v>6</v>
      </c>
      <c r="B6" s="40" t="s">
        <v>229</v>
      </c>
      <c r="C6" s="40" t="s">
        <v>228</v>
      </c>
      <c r="D6" s="40"/>
      <c r="E6" s="40"/>
      <c r="F6" s="17">
        <v>2.12</v>
      </c>
      <c r="G6" s="27">
        <v>3</v>
      </c>
      <c r="H6" s="21">
        <v>8</v>
      </c>
    </row>
    <row r="7" spans="1:8" ht="25.5" customHeight="1">
      <c r="A7" s="16">
        <v>2</v>
      </c>
      <c r="B7" s="41" t="s">
        <v>68</v>
      </c>
      <c r="C7" s="41" t="s">
        <v>69</v>
      </c>
      <c r="D7" s="41" t="s">
        <v>98</v>
      </c>
      <c r="E7" s="41" t="s">
        <v>52</v>
      </c>
      <c r="F7" s="17" t="s">
        <v>236</v>
      </c>
      <c r="G7" s="27"/>
      <c r="H7" s="21"/>
    </row>
    <row r="8" spans="1:8" ht="25.5" customHeight="1">
      <c r="A8" s="7">
        <v>3</v>
      </c>
      <c r="B8" s="41" t="s">
        <v>142</v>
      </c>
      <c r="C8" s="41" t="s">
        <v>138</v>
      </c>
      <c r="D8" s="41"/>
      <c r="E8" s="41"/>
      <c r="F8" s="17" t="s">
        <v>236</v>
      </c>
      <c r="G8" s="27"/>
      <c r="H8" s="21"/>
    </row>
    <row r="9" spans="1:8" ht="25.5" customHeight="1">
      <c r="A9" s="7">
        <v>4</v>
      </c>
      <c r="B9" s="17" t="s">
        <v>162</v>
      </c>
      <c r="C9" s="17" t="s">
        <v>159</v>
      </c>
      <c r="D9" s="17"/>
      <c r="E9" s="17"/>
      <c r="F9" s="17" t="s">
        <v>236</v>
      </c>
      <c r="G9" s="27"/>
      <c r="H9" s="21"/>
    </row>
    <row r="10" spans="1:8" ht="25.5" customHeight="1">
      <c r="A10" s="16">
        <v>7</v>
      </c>
      <c r="B10" s="17" t="s">
        <v>230</v>
      </c>
      <c r="C10" s="17" t="s">
        <v>222</v>
      </c>
      <c r="D10" s="17"/>
      <c r="E10" s="17"/>
      <c r="F10" s="17" t="s">
        <v>236</v>
      </c>
      <c r="G10" s="27"/>
      <c r="H10" s="21"/>
    </row>
    <row r="11" spans="1:8" ht="25.5" customHeight="1">
      <c r="A11" s="16">
        <v>8</v>
      </c>
      <c r="B11" s="17" t="s">
        <v>53</v>
      </c>
      <c r="C11" s="17" t="s">
        <v>252</v>
      </c>
      <c r="D11" s="17"/>
      <c r="E11" s="17"/>
      <c r="F11" s="17" t="s">
        <v>236</v>
      </c>
      <c r="G11" s="27"/>
      <c r="H11" s="21"/>
    </row>
  </sheetData>
  <sheetProtection/>
  <mergeCells count="5">
    <mergeCell ref="A1:A3"/>
    <mergeCell ref="B1:G1"/>
    <mergeCell ref="B2:B3"/>
    <mergeCell ref="C2:C3"/>
    <mergeCell ref="F2:G2"/>
  </mergeCells>
  <printOptions/>
  <pageMargins left="0.75" right="0.75" top="1" bottom="1" header="0.3" footer="0.3"/>
  <pageSetup orientation="landscape" scale="7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G13"/>
  <sheetViews>
    <sheetView zoomScalePageLayoutView="0" workbookViewId="0" topLeftCell="A1">
      <selection activeCell="H2" sqref="H2:H5"/>
    </sheetView>
  </sheetViews>
  <sheetFormatPr defaultColWidth="11.421875" defaultRowHeight="15"/>
  <cols>
    <col min="1" max="1" width="5.421875" style="7" customWidth="1"/>
    <col min="2" max="3" width="25.8515625" style="7" customWidth="1"/>
    <col min="4" max="5" width="10.8515625" style="7" hidden="1" customWidth="1"/>
    <col min="6" max="6" width="10.8515625" style="7" customWidth="1"/>
    <col min="7" max="7" width="12.8515625" style="7" customWidth="1"/>
    <col min="8" max="16384" width="11.421875" style="7" customWidth="1"/>
  </cols>
  <sheetData>
    <row r="1" spans="1:7" ht="42" customHeight="1" thickBot="1">
      <c r="A1" s="51" t="s">
        <v>15</v>
      </c>
      <c r="B1" s="52" t="s">
        <v>108</v>
      </c>
      <c r="C1" s="52"/>
      <c r="D1" s="52"/>
      <c r="E1" s="52"/>
      <c r="F1" s="52"/>
      <c r="G1" s="52"/>
    </row>
    <row r="2" spans="1:7" ht="15.75" customHeight="1" thickBot="1">
      <c r="A2" s="51"/>
      <c r="B2" s="54" t="s">
        <v>18</v>
      </c>
      <c r="C2" s="54" t="s">
        <v>6</v>
      </c>
      <c r="D2" s="8" t="s">
        <v>16</v>
      </c>
      <c r="E2" s="8" t="s">
        <v>16</v>
      </c>
      <c r="F2" s="56" t="s">
        <v>23</v>
      </c>
      <c r="G2" s="65"/>
    </row>
    <row r="3" spans="1:7" ht="15.75" thickBot="1">
      <c r="A3" s="51"/>
      <c r="B3" s="55"/>
      <c r="C3" s="55"/>
      <c r="D3" s="9"/>
      <c r="E3" s="10" t="s">
        <v>17</v>
      </c>
      <c r="F3" s="1" t="s">
        <v>24</v>
      </c>
      <c r="G3" s="5" t="s">
        <v>22</v>
      </c>
    </row>
    <row r="4" spans="1:7" ht="25.5" customHeight="1">
      <c r="A4" s="16">
        <v>8</v>
      </c>
      <c r="B4" s="17" t="s">
        <v>227</v>
      </c>
      <c r="C4" s="17" t="s">
        <v>228</v>
      </c>
      <c r="D4" s="17"/>
      <c r="E4" s="17"/>
      <c r="F4" s="29">
        <v>4.58</v>
      </c>
      <c r="G4" s="27">
        <v>1</v>
      </c>
    </row>
    <row r="5" spans="1:7" ht="26.25" customHeight="1">
      <c r="A5" s="16">
        <v>5</v>
      </c>
      <c r="B5" s="17" t="s">
        <v>212</v>
      </c>
      <c r="C5" s="17" t="s">
        <v>202</v>
      </c>
      <c r="D5" s="17"/>
      <c r="E5" s="17"/>
      <c r="F5" s="29">
        <v>7.93</v>
      </c>
      <c r="G5" s="27">
        <v>2</v>
      </c>
    </row>
    <row r="6" spans="1:7" ht="25.5" customHeight="1">
      <c r="A6" s="7">
        <v>1</v>
      </c>
      <c r="B6" s="17" t="s">
        <v>116</v>
      </c>
      <c r="C6" s="17" t="s">
        <v>69</v>
      </c>
      <c r="D6" s="17" t="s">
        <v>92</v>
      </c>
      <c r="E6" s="17" t="s">
        <v>52</v>
      </c>
      <c r="F6" s="29" t="s">
        <v>236</v>
      </c>
      <c r="G6" s="27"/>
    </row>
    <row r="7" spans="1:7" ht="25.5" customHeight="1">
      <c r="A7" s="7">
        <v>2</v>
      </c>
      <c r="B7" s="17" t="s">
        <v>50</v>
      </c>
      <c r="C7" s="17" t="s">
        <v>51</v>
      </c>
      <c r="D7" s="17" t="s">
        <v>92</v>
      </c>
      <c r="E7" s="17" t="s">
        <v>52</v>
      </c>
      <c r="F7" s="29" t="s">
        <v>236</v>
      </c>
      <c r="G7" s="27"/>
    </row>
    <row r="8" spans="1:7" ht="25.5" customHeight="1">
      <c r="A8" s="16">
        <v>3</v>
      </c>
      <c r="B8" s="17" t="s">
        <v>162</v>
      </c>
      <c r="C8" s="17" t="s">
        <v>159</v>
      </c>
      <c r="D8" s="17"/>
      <c r="E8" s="17"/>
      <c r="F8" s="29" t="s">
        <v>236</v>
      </c>
      <c r="G8" s="27"/>
    </row>
    <row r="9" spans="1:7" ht="25.5" customHeight="1">
      <c r="A9" s="16">
        <v>4</v>
      </c>
      <c r="B9" s="17" t="s">
        <v>210</v>
      </c>
      <c r="C9" s="17" t="s">
        <v>211</v>
      </c>
      <c r="D9" s="17"/>
      <c r="E9" s="17"/>
      <c r="F9" s="29" t="s">
        <v>236</v>
      </c>
      <c r="G9" s="27"/>
    </row>
    <row r="10" spans="1:7" ht="25.5" customHeight="1">
      <c r="A10" s="16">
        <v>6</v>
      </c>
      <c r="B10" s="17" t="s">
        <v>221</v>
      </c>
      <c r="C10" s="17" t="s">
        <v>222</v>
      </c>
      <c r="D10" s="17"/>
      <c r="E10" s="17"/>
      <c r="F10" s="29" t="s">
        <v>236</v>
      </c>
      <c r="G10" s="27"/>
    </row>
    <row r="11" spans="1:7" ht="25.5" customHeight="1">
      <c r="A11" s="16">
        <v>7</v>
      </c>
      <c r="B11" s="17" t="s">
        <v>229</v>
      </c>
      <c r="C11" s="17" t="s">
        <v>228</v>
      </c>
      <c r="D11" s="17"/>
      <c r="E11" s="17"/>
      <c r="F11" s="29" t="s">
        <v>236</v>
      </c>
      <c r="G11" s="27"/>
    </row>
    <row r="12" spans="1:7" ht="25.5" customHeight="1">
      <c r="A12" s="16">
        <v>9</v>
      </c>
      <c r="B12" s="17" t="s">
        <v>230</v>
      </c>
      <c r="C12" s="17" t="s">
        <v>222</v>
      </c>
      <c r="D12" s="17"/>
      <c r="E12" s="17"/>
      <c r="F12" s="29" t="s">
        <v>236</v>
      </c>
      <c r="G12" s="27"/>
    </row>
    <row r="13" spans="1:7" ht="25.5" customHeight="1">
      <c r="A13" s="16">
        <v>10</v>
      </c>
      <c r="B13" s="17" t="s">
        <v>53</v>
      </c>
      <c r="C13" s="17" t="s">
        <v>252</v>
      </c>
      <c r="D13" s="17"/>
      <c r="E13" s="17"/>
      <c r="F13" s="29" t="s">
        <v>236</v>
      </c>
      <c r="G13" s="27"/>
    </row>
  </sheetData>
  <sheetProtection/>
  <mergeCells count="5">
    <mergeCell ref="A1:A3"/>
    <mergeCell ref="B1:G1"/>
    <mergeCell ref="B2:B3"/>
    <mergeCell ref="C2:C3"/>
    <mergeCell ref="F2:G2"/>
  </mergeCells>
  <printOptions/>
  <pageMargins left="0.75" right="0.75" top="1" bottom="1" header="0.3" footer="0.3"/>
  <pageSetup orientation="landscape" scale="7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G6"/>
  <sheetViews>
    <sheetView zoomScalePageLayoutView="0" workbookViewId="0" topLeftCell="A1">
      <selection activeCell="L15" sqref="L15"/>
    </sheetView>
  </sheetViews>
  <sheetFormatPr defaultColWidth="11.421875" defaultRowHeight="15"/>
  <cols>
    <col min="1" max="1" width="3.421875" style="7" customWidth="1"/>
    <col min="2" max="3" width="25.8515625" style="7" customWidth="1"/>
    <col min="4" max="5" width="10.8515625" style="7" hidden="1" customWidth="1"/>
    <col min="6" max="6" width="10.8515625" style="7" customWidth="1"/>
    <col min="7" max="7" width="12.8515625" style="7" customWidth="1"/>
    <col min="8" max="16384" width="11.421875" style="7" customWidth="1"/>
  </cols>
  <sheetData>
    <row r="1" spans="1:7" ht="42" customHeight="1" thickBot="1">
      <c r="A1" s="51" t="s">
        <v>15</v>
      </c>
      <c r="B1" s="52" t="s">
        <v>109</v>
      </c>
      <c r="C1" s="52"/>
      <c r="D1" s="52"/>
      <c r="E1" s="52"/>
      <c r="F1" s="52"/>
      <c r="G1" s="52"/>
    </row>
    <row r="2" spans="1:7" ht="15.75" customHeight="1" thickBot="1">
      <c r="A2" s="51"/>
      <c r="B2" s="54" t="s">
        <v>18</v>
      </c>
      <c r="C2" s="54" t="s">
        <v>6</v>
      </c>
      <c r="D2" s="8" t="s">
        <v>16</v>
      </c>
      <c r="E2" s="8" t="s">
        <v>16</v>
      </c>
      <c r="F2" s="56" t="s">
        <v>23</v>
      </c>
      <c r="G2" s="65"/>
    </row>
    <row r="3" spans="1:7" ht="15.75" thickBot="1">
      <c r="A3" s="51"/>
      <c r="B3" s="55"/>
      <c r="C3" s="55"/>
      <c r="D3" s="9"/>
      <c r="E3" s="10" t="s">
        <v>17</v>
      </c>
      <c r="F3" s="1" t="s">
        <v>24</v>
      </c>
      <c r="G3" s="5" t="s">
        <v>22</v>
      </c>
    </row>
    <row r="4" spans="1:7" ht="25.5" customHeight="1">
      <c r="A4" s="7">
        <v>3</v>
      </c>
      <c r="B4" s="40" t="s">
        <v>253</v>
      </c>
      <c r="C4" s="40" t="s">
        <v>254</v>
      </c>
      <c r="D4" s="40"/>
      <c r="E4" s="40"/>
      <c r="F4" s="28">
        <v>5.71</v>
      </c>
      <c r="G4" s="26">
        <v>1</v>
      </c>
    </row>
    <row r="5" spans="1:7" ht="25.5" customHeight="1">
      <c r="A5" s="7">
        <v>2</v>
      </c>
      <c r="B5" s="41" t="s">
        <v>244</v>
      </c>
      <c r="C5" s="41" t="s">
        <v>38</v>
      </c>
      <c r="D5" s="41"/>
      <c r="E5" s="41"/>
      <c r="F5" s="29">
        <v>5.97</v>
      </c>
      <c r="G5" s="27">
        <v>2</v>
      </c>
    </row>
    <row r="6" spans="1:7" ht="26.25" customHeight="1">
      <c r="A6" s="7">
        <v>1</v>
      </c>
      <c r="B6" s="17" t="s">
        <v>242</v>
      </c>
      <c r="C6" s="17" t="s">
        <v>243</v>
      </c>
      <c r="D6" s="17"/>
      <c r="E6" s="17"/>
      <c r="F6" s="29" t="s">
        <v>236</v>
      </c>
      <c r="G6" s="27"/>
    </row>
  </sheetData>
  <sheetProtection/>
  <mergeCells count="5">
    <mergeCell ref="A1:A3"/>
    <mergeCell ref="B1:G1"/>
    <mergeCell ref="B2:B3"/>
    <mergeCell ref="C2:C3"/>
    <mergeCell ref="F2:G2"/>
  </mergeCells>
  <printOptions/>
  <pageMargins left="0.75" right="0.75" top="1" bottom="1" header="0.3" footer="0.3"/>
  <pageSetup orientation="landscape" scale="7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H4"/>
  <sheetViews>
    <sheetView zoomScalePageLayoutView="0" workbookViewId="0" topLeftCell="A1">
      <selection activeCell="H9" sqref="H9"/>
    </sheetView>
  </sheetViews>
  <sheetFormatPr defaultColWidth="11.421875" defaultRowHeight="15"/>
  <cols>
    <col min="1" max="1" width="3.421875" style="7" customWidth="1"/>
    <col min="2" max="3" width="25.8515625" style="7" customWidth="1"/>
    <col min="4" max="5" width="10.8515625" style="7" hidden="1" customWidth="1"/>
    <col min="6" max="6" width="10.8515625" style="7" customWidth="1"/>
    <col min="7" max="7" width="12.8515625" style="7" customWidth="1"/>
    <col min="8" max="16384" width="11.421875" style="7" customWidth="1"/>
  </cols>
  <sheetData>
    <row r="1" spans="1:7" ht="42" customHeight="1" thickBot="1">
      <c r="A1" s="51" t="s">
        <v>15</v>
      </c>
      <c r="B1" s="52" t="s">
        <v>110</v>
      </c>
      <c r="C1" s="52"/>
      <c r="D1" s="52"/>
      <c r="E1" s="52"/>
      <c r="F1" s="52"/>
      <c r="G1" s="52"/>
    </row>
    <row r="2" spans="1:7" ht="15.75" customHeight="1" thickBot="1">
      <c r="A2" s="51"/>
      <c r="B2" s="54" t="s">
        <v>18</v>
      </c>
      <c r="C2" s="54" t="s">
        <v>6</v>
      </c>
      <c r="D2" s="8" t="s">
        <v>16</v>
      </c>
      <c r="E2" s="8" t="s">
        <v>16</v>
      </c>
      <c r="F2" s="56" t="s">
        <v>23</v>
      </c>
      <c r="G2" s="65"/>
    </row>
    <row r="3" spans="1:8" ht="15.75" thickBot="1">
      <c r="A3" s="51"/>
      <c r="B3" s="55"/>
      <c r="C3" s="55"/>
      <c r="D3" s="9"/>
      <c r="E3" s="10" t="s">
        <v>17</v>
      </c>
      <c r="F3" s="1" t="s">
        <v>24</v>
      </c>
      <c r="G3" s="5" t="s">
        <v>22</v>
      </c>
      <c r="H3" s="2" t="s">
        <v>2</v>
      </c>
    </row>
    <row r="4" spans="1:8" ht="25.5" customHeight="1">
      <c r="A4" s="7">
        <v>1</v>
      </c>
      <c r="B4" s="11" t="s">
        <v>247</v>
      </c>
      <c r="C4" s="11" t="s">
        <v>82</v>
      </c>
      <c r="D4" s="11"/>
      <c r="E4" s="11"/>
      <c r="F4" s="30" t="s">
        <v>236</v>
      </c>
      <c r="G4" s="26"/>
      <c r="H4" s="15"/>
    </row>
  </sheetData>
  <sheetProtection/>
  <mergeCells count="5">
    <mergeCell ref="A1:A3"/>
    <mergeCell ref="B1:G1"/>
    <mergeCell ref="B2:B3"/>
    <mergeCell ref="C2:C3"/>
    <mergeCell ref="F2:G2"/>
  </mergeCells>
  <printOptions/>
  <pageMargins left="0.75" right="0.75" top="1" bottom="1" header="0.3" footer="0.3"/>
  <pageSetup orientation="landscape" scale="7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J15"/>
  <sheetViews>
    <sheetView tabSelected="1" zoomScalePageLayoutView="0" workbookViewId="0" topLeftCell="A1">
      <selection activeCell="D9" sqref="D9"/>
    </sheetView>
  </sheetViews>
  <sheetFormatPr defaultColWidth="11.421875" defaultRowHeight="15"/>
  <cols>
    <col min="1" max="1" width="3.421875" style="7" customWidth="1"/>
    <col min="2" max="5" width="25.8515625" style="7" customWidth="1"/>
    <col min="6" max="7" width="10.8515625" style="7" hidden="1" customWidth="1"/>
    <col min="8" max="8" width="10.8515625" style="7" customWidth="1"/>
    <col min="9" max="9" width="12.8515625" style="7" customWidth="1"/>
    <col min="10" max="16384" width="11.421875" style="7" customWidth="1"/>
  </cols>
  <sheetData>
    <row r="1" spans="1:9" ht="42" customHeight="1" thickBot="1">
      <c r="A1" s="51" t="s">
        <v>28</v>
      </c>
      <c r="B1" s="52" t="s">
        <v>111</v>
      </c>
      <c r="C1" s="59"/>
      <c r="D1" s="59"/>
      <c r="E1" s="59"/>
      <c r="F1" s="59"/>
      <c r="G1" s="59"/>
      <c r="H1" s="59"/>
      <c r="I1" s="59"/>
    </row>
    <row r="2" spans="1:9" ht="15.75" customHeight="1" thickBot="1">
      <c r="A2" s="51"/>
      <c r="B2" s="54" t="s">
        <v>25</v>
      </c>
      <c r="C2" s="54" t="s">
        <v>26</v>
      </c>
      <c r="D2" s="54" t="s">
        <v>27</v>
      </c>
      <c r="E2" s="54" t="s">
        <v>70</v>
      </c>
      <c r="F2" s="8" t="s">
        <v>16</v>
      </c>
      <c r="G2" s="8" t="s">
        <v>16</v>
      </c>
      <c r="H2" s="56" t="s">
        <v>23</v>
      </c>
      <c r="I2" s="65"/>
    </row>
    <row r="3" spans="1:10" ht="15.75" thickBot="1">
      <c r="A3" s="51"/>
      <c r="B3" s="55"/>
      <c r="C3" s="55"/>
      <c r="D3" s="55"/>
      <c r="E3" s="55"/>
      <c r="F3" s="9"/>
      <c r="G3" s="10" t="s">
        <v>17</v>
      </c>
      <c r="H3" s="1" t="s">
        <v>24</v>
      </c>
      <c r="I3" s="5" t="s">
        <v>22</v>
      </c>
      <c r="J3" s="2" t="s">
        <v>2</v>
      </c>
    </row>
    <row r="4" spans="1:10" ht="25.5" customHeight="1">
      <c r="A4" s="7">
        <v>2</v>
      </c>
      <c r="B4" s="40" t="s">
        <v>246</v>
      </c>
      <c r="C4" s="40" t="s">
        <v>243</v>
      </c>
      <c r="D4" s="40" t="s">
        <v>247</v>
      </c>
      <c r="E4" s="40" t="s">
        <v>82</v>
      </c>
      <c r="F4" s="40"/>
      <c r="G4" s="40"/>
      <c r="H4" s="40">
        <v>16.22</v>
      </c>
      <c r="I4" s="26">
        <v>1</v>
      </c>
      <c r="J4" s="15">
        <v>10</v>
      </c>
    </row>
    <row r="5" spans="1:10" ht="25.5" customHeight="1">
      <c r="A5" s="16">
        <v>1</v>
      </c>
      <c r="B5" s="41" t="s">
        <v>116</v>
      </c>
      <c r="C5" s="41" t="s">
        <v>69</v>
      </c>
      <c r="D5" s="41" t="s">
        <v>162</v>
      </c>
      <c r="E5" s="41" t="s">
        <v>245</v>
      </c>
      <c r="F5" s="41" t="s">
        <v>92</v>
      </c>
      <c r="G5" s="41" t="s">
        <v>117</v>
      </c>
      <c r="H5" s="41" t="s">
        <v>236</v>
      </c>
      <c r="I5" s="27"/>
      <c r="J5" s="21"/>
    </row>
    <row r="6" spans="1:10" ht="26.25" customHeight="1">
      <c r="A6" s="7">
        <v>3</v>
      </c>
      <c r="B6" s="17" t="s">
        <v>230</v>
      </c>
      <c r="C6" s="17" t="s">
        <v>222</v>
      </c>
      <c r="D6" s="17" t="s">
        <v>248</v>
      </c>
      <c r="E6" s="17" t="s">
        <v>222</v>
      </c>
      <c r="F6" s="17"/>
      <c r="G6" s="17"/>
      <c r="H6" s="17" t="s">
        <v>236</v>
      </c>
      <c r="I6" s="27"/>
      <c r="J6" s="21"/>
    </row>
    <row r="7" spans="1:10" ht="25.5" customHeight="1">
      <c r="A7" s="7">
        <v>4</v>
      </c>
      <c r="B7" s="17" t="s">
        <v>162</v>
      </c>
      <c r="C7" s="17" t="s">
        <v>159</v>
      </c>
      <c r="D7" s="17" t="s">
        <v>244</v>
      </c>
      <c r="E7" s="17" t="s">
        <v>38</v>
      </c>
      <c r="F7" s="17"/>
      <c r="G7" s="17"/>
      <c r="H7" s="17" t="s">
        <v>236</v>
      </c>
      <c r="I7" s="27"/>
      <c r="J7" s="21"/>
    </row>
    <row r="8" spans="1:10" ht="25.5" customHeight="1">
      <c r="A8" s="16">
        <v>5</v>
      </c>
      <c r="B8" s="17" t="s">
        <v>249</v>
      </c>
      <c r="C8" s="17" t="s">
        <v>222</v>
      </c>
      <c r="D8" s="17" t="s">
        <v>230</v>
      </c>
      <c r="E8" s="17" t="s">
        <v>222</v>
      </c>
      <c r="F8" s="17"/>
      <c r="G8" s="17"/>
      <c r="H8" s="17" t="s">
        <v>236</v>
      </c>
      <c r="I8" s="27"/>
      <c r="J8" s="21"/>
    </row>
    <row r="9" spans="1:10" ht="25.5" customHeight="1">
      <c r="A9" s="16">
        <v>6</v>
      </c>
      <c r="B9" s="17" t="s">
        <v>247</v>
      </c>
      <c r="C9" s="17" t="s">
        <v>82</v>
      </c>
      <c r="D9" s="17" t="s">
        <v>246</v>
      </c>
      <c r="E9" s="17" t="s">
        <v>243</v>
      </c>
      <c r="F9" s="17"/>
      <c r="G9" s="17"/>
      <c r="H9" s="17" t="s">
        <v>236</v>
      </c>
      <c r="I9" s="27"/>
      <c r="J9" s="21"/>
    </row>
    <row r="10" spans="1:10" ht="25.5" customHeight="1">
      <c r="A10" s="16">
        <v>7</v>
      </c>
      <c r="B10" s="17" t="s">
        <v>249</v>
      </c>
      <c r="C10" s="17" t="s">
        <v>222</v>
      </c>
      <c r="D10" s="17" t="s">
        <v>248</v>
      </c>
      <c r="E10" s="17" t="s">
        <v>222</v>
      </c>
      <c r="F10" s="17"/>
      <c r="G10" s="17"/>
      <c r="H10" s="17" t="s">
        <v>236</v>
      </c>
      <c r="I10" s="27"/>
      <c r="J10" s="21"/>
    </row>
    <row r="11" spans="1:10" ht="25.5" customHeight="1">
      <c r="A11" s="16">
        <v>8</v>
      </c>
      <c r="B11" s="17" t="s">
        <v>116</v>
      </c>
      <c r="C11" s="17" t="s">
        <v>69</v>
      </c>
      <c r="D11" s="17" t="s">
        <v>250</v>
      </c>
      <c r="E11" s="17" t="s">
        <v>251</v>
      </c>
      <c r="F11" s="17"/>
      <c r="G11" s="17"/>
      <c r="H11" s="17" t="s">
        <v>236</v>
      </c>
      <c r="I11" s="27"/>
      <c r="J11" s="21"/>
    </row>
    <row r="12" spans="1:10" ht="25.5" customHeight="1">
      <c r="A12" s="16">
        <v>9</v>
      </c>
      <c r="B12" s="17" t="s">
        <v>230</v>
      </c>
      <c r="C12" s="17" t="s">
        <v>222</v>
      </c>
      <c r="D12" s="17" t="s">
        <v>244</v>
      </c>
      <c r="E12" s="17" t="s">
        <v>38</v>
      </c>
      <c r="F12" s="17"/>
      <c r="G12" s="17"/>
      <c r="H12" s="17" t="s">
        <v>236</v>
      </c>
      <c r="I12" s="27"/>
      <c r="J12" s="21"/>
    </row>
    <row r="13" spans="1:10" ht="25.5" customHeight="1">
      <c r="A13" s="16">
        <v>10</v>
      </c>
      <c r="B13" s="17" t="s">
        <v>162</v>
      </c>
      <c r="C13" s="17" t="s">
        <v>159</v>
      </c>
      <c r="D13" s="17" t="s">
        <v>250</v>
      </c>
      <c r="E13" s="17" t="s">
        <v>251</v>
      </c>
      <c r="F13" s="17"/>
      <c r="G13" s="17"/>
      <c r="H13" s="17" t="s">
        <v>236</v>
      </c>
      <c r="I13" s="27"/>
      <c r="J13" s="21"/>
    </row>
    <row r="14" spans="1:10" ht="25.5" customHeight="1">
      <c r="A14" s="16">
        <v>11</v>
      </c>
      <c r="B14" s="17" t="s">
        <v>249</v>
      </c>
      <c r="C14" s="17" t="s">
        <v>222</v>
      </c>
      <c r="D14" s="17" t="s">
        <v>244</v>
      </c>
      <c r="E14" s="17" t="s">
        <v>38</v>
      </c>
      <c r="F14" s="17"/>
      <c r="G14" s="17"/>
      <c r="H14" s="17" t="s">
        <v>236</v>
      </c>
      <c r="I14" s="27"/>
      <c r="J14" s="21"/>
    </row>
    <row r="15" spans="1:10" ht="25.5" customHeight="1">
      <c r="A15" s="16">
        <v>12</v>
      </c>
      <c r="B15" s="41" t="s">
        <v>116</v>
      </c>
      <c r="C15" s="41" t="s">
        <v>69</v>
      </c>
      <c r="D15" s="41" t="s">
        <v>250</v>
      </c>
      <c r="E15" s="41" t="s">
        <v>251</v>
      </c>
      <c r="F15" s="41"/>
      <c r="G15" s="41"/>
      <c r="H15" s="41" t="s">
        <v>236</v>
      </c>
      <c r="I15" s="27"/>
      <c r="J15" s="21"/>
    </row>
  </sheetData>
  <sheetProtection/>
  <mergeCells count="7">
    <mergeCell ref="A1:A3"/>
    <mergeCell ref="D2:D3"/>
    <mergeCell ref="E2:E3"/>
    <mergeCell ref="H2:I2"/>
    <mergeCell ref="B2:B3"/>
    <mergeCell ref="C2:C3"/>
    <mergeCell ref="B1:I1"/>
  </mergeCells>
  <printOptions/>
  <pageMargins left="0.75" right="0.75" top="1" bottom="1" header="0.3" footer="0.3"/>
  <pageSetup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F37"/>
  <sheetViews>
    <sheetView zoomScale="107" zoomScaleNormal="107" zoomScalePageLayoutView="0" workbookViewId="0" topLeftCell="A1">
      <selection activeCell="F4" sqref="F4:F37"/>
    </sheetView>
  </sheetViews>
  <sheetFormatPr defaultColWidth="11.421875" defaultRowHeight="15"/>
  <cols>
    <col min="1" max="1" width="9.140625" style="7" customWidth="1"/>
    <col min="2" max="3" width="25.8515625" style="7" customWidth="1"/>
    <col min="4" max="5" width="10.8515625" style="7" customWidth="1"/>
    <col min="6" max="6" width="12.8515625" style="23" customWidth="1"/>
    <col min="7" max="16384" width="11.421875" style="7" customWidth="1"/>
  </cols>
  <sheetData>
    <row r="1" spans="1:6" ht="42" customHeight="1" thickBot="1">
      <c r="A1" s="51" t="s">
        <v>15</v>
      </c>
      <c r="B1" s="52" t="s">
        <v>99</v>
      </c>
      <c r="C1" s="52"/>
      <c r="D1" s="52"/>
      <c r="E1" s="52"/>
      <c r="F1" s="52"/>
    </row>
    <row r="2" spans="1:6" ht="15.75" customHeight="1" thickBot="1">
      <c r="A2" s="51"/>
      <c r="B2" s="54" t="s">
        <v>18</v>
      </c>
      <c r="C2" s="54" t="s">
        <v>6</v>
      </c>
      <c r="D2" s="8" t="s">
        <v>16</v>
      </c>
      <c r="E2" s="8" t="s">
        <v>16</v>
      </c>
      <c r="F2" s="48">
        <v>43057</v>
      </c>
    </row>
    <row r="3" spans="1:6" ht="15.75" thickBot="1">
      <c r="A3" s="51"/>
      <c r="B3" s="55"/>
      <c r="C3" s="55"/>
      <c r="D3" s="9"/>
      <c r="E3" s="10" t="s">
        <v>17</v>
      </c>
      <c r="F3" s="6" t="s">
        <v>14</v>
      </c>
    </row>
    <row r="4" spans="1:6" ht="25.5" customHeight="1">
      <c r="A4" s="7">
        <v>1</v>
      </c>
      <c r="B4" s="36" t="s">
        <v>55</v>
      </c>
      <c r="C4" s="36" t="s">
        <v>54</v>
      </c>
      <c r="D4" s="11" t="s">
        <v>98</v>
      </c>
      <c r="E4" s="11" t="s">
        <v>124</v>
      </c>
      <c r="F4" s="49" t="s">
        <v>255</v>
      </c>
    </row>
    <row r="5" spans="1:6" ht="25.5" customHeight="1">
      <c r="A5" s="7">
        <v>2</v>
      </c>
      <c r="B5" s="37" t="s">
        <v>57</v>
      </c>
      <c r="C5" s="37" t="s">
        <v>58</v>
      </c>
      <c r="D5" s="17" t="s">
        <v>98</v>
      </c>
      <c r="E5" s="17" t="s">
        <v>52</v>
      </c>
      <c r="F5" s="50" t="s">
        <v>255</v>
      </c>
    </row>
    <row r="6" spans="1:6" ht="26.25" customHeight="1">
      <c r="A6" s="7">
        <v>3</v>
      </c>
      <c r="B6" s="37" t="s">
        <v>73</v>
      </c>
      <c r="C6" s="37" t="s">
        <v>74</v>
      </c>
      <c r="D6" s="17" t="s">
        <v>98</v>
      </c>
      <c r="E6" s="17" t="s">
        <v>52</v>
      </c>
      <c r="F6" s="50" t="s">
        <v>255</v>
      </c>
    </row>
    <row r="7" spans="1:6" ht="25.5" customHeight="1">
      <c r="A7" s="16">
        <v>4</v>
      </c>
      <c r="B7" s="37" t="s">
        <v>53</v>
      </c>
      <c r="C7" s="37" t="s">
        <v>54</v>
      </c>
      <c r="D7" s="17" t="s">
        <v>98</v>
      </c>
      <c r="E7" s="17" t="s">
        <v>124</v>
      </c>
      <c r="F7" s="50" t="s">
        <v>255</v>
      </c>
    </row>
    <row r="8" spans="1:6" ht="25.5" customHeight="1">
      <c r="A8" s="16">
        <v>5</v>
      </c>
      <c r="B8" s="37" t="s">
        <v>39</v>
      </c>
      <c r="C8" s="37" t="s">
        <v>40</v>
      </c>
      <c r="D8" s="17" t="s">
        <v>92</v>
      </c>
      <c r="E8" s="17" t="s">
        <v>52</v>
      </c>
      <c r="F8" s="50" t="s">
        <v>255</v>
      </c>
    </row>
    <row r="9" spans="1:6" ht="25.5" customHeight="1">
      <c r="A9" s="16">
        <v>6</v>
      </c>
      <c r="B9" s="37" t="s">
        <v>41</v>
      </c>
      <c r="C9" s="37" t="s">
        <v>40</v>
      </c>
      <c r="D9" s="17" t="s">
        <v>92</v>
      </c>
      <c r="E9" s="17" t="s">
        <v>52</v>
      </c>
      <c r="F9" s="50" t="s">
        <v>255</v>
      </c>
    </row>
    <row r="10" spans="1:6" ht="25.5" customHeight="1">
      <c r="A10" s="16">
        <v>7</v>
      </c>
      <c r="B10" s="37" t="s">
        <v>118</v>
      </c>
      <c r="C10" s="37" t="s">
        <v>79</v>
      </c>
      <c r="D10" s="17" t="s">
        <v>92</v>
      </c>
      <c r="E10" s="17" t="s">
        <v>123</v>
      </c>
      <c r="F10" s="50" t="s">
        <v>255</v>
      </c>
    </row>
    <row r="11" spans="1:6" ht="25.5" customHeight="1">
      <c r="A11" s="16">
        <v>8</v>
      </c>
      <c r="B11" s="37" t="s">
        <v>78</v>
      </c>
      <c r="C11" s="37" t="s">
        <v>79</v>
      </c>
      <c r="D11" s="17" t="s">
        <v>92</v>
      </c>
      <c r="E11" s="17" t="s">
        <v>123</v>
      </c>
      <c r="F11" s="50" t="s">
        <v>255</v>
      </c>
    </row>
    <row r="12" spans="1:6" ht="25.5" customHeight="1">
      <c r="A12" s="16">
        <v>9</v>
      </c>
      <c r="B12" s="37" t="s">
        <v>121</v>
      </c>
      <c r="C12" s="37" t="s">
        <v>120</v>
      </c>
      <c r="D12" s="17" t="s">
        <v>92</v>
      </c>
      <c r="E12" s="17" t="s">
        <v>52</v>
      </c>
      <c r="F12" s="50" t="s">
        <v>255</v>
      </c>
    </row>
    <row r="13" spans="1:6" ht="25.5" customHeight="1">
      <c r="A13" s="16">
        <v>10</v>
      </c>
      <c r="B13" s="37" t="s">
        <v>80</v>
      </c>
      <c r="C13" s="37" t="s">
        <v>120</v>
      </c>
      <c r="D13" s="17" t="s">
        <v>92</v>
      </c>
      <c r="E13" s="17" t="s">
        <v>52</v>
      </c>
      <c r="F13" s="50" t="s">
        <v>255</v>
      </c>
    </row>
    <row r="14" spans="1:6" ht="25.5" customHeight="1">
      <c r="A14" s="16">
        <v>11</v>
      </c>
      <c r="B14" s="37" t="s">
        <v>63</v>
      </c>
      <c r="C14" s="37" t="s">
        <v>62</v>
      </c>
      <c r="D14" s="17" t="s">
        <v>92</v>
      </c>
      <c r="E14" s="17" t="s">
        <v>125</v>
      </c>
      <c r="F14" s="50" t="s">
        <v>255</v>
      </c>
    </row>
    <row r="15" spans="1:6" ht="25.5" customHeight="1">
      <c r="A15" s="16">
        <v>12</v>
      </c>
      <c r="B15" s="37" t="s">
        <v>48</v>
      </c>
      <c r="C15" s="37" t="s">
        <v>47</v>
      </c>
      <c r="D15" s="17" t="s">
        <v>98</v>
      </c>
      <c r="E15" s="17" t="s">
        <v>52</v>
      </c>
      <c r="F15" s="50" t="s">
        <v>255</v>
      </c>
    </row>
    <row r="16" spans="1:6" ht="25.5" customHeight="1">
      <c r="A16" s="16">
        <v>13</v>
      </c>
      <c r="B16" s="37" t="s">
        <v>91</v>
      </c>
      <c r="C16" s="37" t="s">
        <v>82</v>
      </c>
      <c r="D16" s="17" t="s">
        <v>92</v>
      </c>
      <c r="E16" s="17" t="s">
        <v>52</v>
      </c>
      <c r="F16" s="50" t="s">
        <v>255</v>
      </c>
    </row>
    <row r="17" spans="1:6" ht="25.5" customHeight="1">
      <c r="A17" s="16">
        <v>14</v>
      </c>
      <c r="B17" s="37" t="s">
        <v>143</v>
      </c>
      <c r="C17" s="37" t="s">
        <v>144</v>
      </c>
      <c r="D17" s="17"/>
      <c r="E17" s="17"/>
      <c r="F17" s="50" t="s">
        <v>255</v>
      </c>
    </row>
    <row r="18" spans="1:6" ht="25.5" customHeight="1">
      <c r="A18" s="16">
        <v>15</v>
      </c>
      <c r="B18" s="37" t="s">
        <v>148</v>
      </c>
      <c r="C18" s="37" t="s">
        <v>149</v>
      </c>
      <c r="D18" s="17"/>
      <c r="E18" s="17"/>
      <c r="F18" s="50" t="s">
        <v>255</v>
      </c>
    </row>
    <row r="19" spans="1:6" ht="25.5" customHeight="1">
      <c r="A19" s="16">
        <v>16</v>
      </c>
      <c r="B19" s="37" t="s">
        <v>150</v>
      </c>
      <c r="C19" s="37" t="s">
        <v>151</v>
      </c>
      <c r="D19" s="17"/>
      <c r="E19" s="17"/>
      <c r="F19" s="50" t="s">
        <v>255</v>
      </c>
    </row>
    <row r="20" spans="1:6" ht="25.5" customHeight="1">
      <c r="A20" s="16">
        <v>17</v>
      </c>
      <c r="B20" s="37" t="s">
        <v>71</v>
      </c>
      <c r="C20" s="37" t="s">
        <v>72</v>
      </c>
      <c r="D20" s="17"/>
      <c r="E20" s="17"/>
      <c r="F20" s="50" t="s">
        <v>255</v>
      </c>
    </row>
    <row r="21" spans="1:6" ht="25.5" customHeight="1">
      <c r="A21" s="16">
        <v>18</v>
      </c>
      <c r="B21" s="37" t="s">
        <v>152</v>
      </c>
      <c r="C21" s="37" t="s">
        <v>153</v>
      </c>
      <c r="D21" s="17"/>
      <c r="E21" s="17"/>
      <c r="F21" s="50" t="s">
        <v>255</v>
      </c>
    </row>
    <row r="22" spans="1:6" ht="25.5" customHeight="1">
      <c r="A22" s="16">
        <v>19</v>
      </c>
      <c r="B22" s="37" t="s">
        <v>157</v>
      </c>
      <c r="C22" s="37" t="s">
        <v>159</v>
      </c>
      <c r="D22" s="17"/>
      <c r="E22" s="17"/>
      <c r="F22" s="50" t="s">
        <v>255</v>
      </c>
    </row>
    <row r="23" spans="1:6" ht="25.5" customHeight="1">
      <c r="A23" s="16">
        <v>20</v>
      </c>
      <c r="B23" s="42" t="s">
        <v>163</v>
      </c>
      <c r="C23" s="37" t="s">
        <v>164</v>
      </c>
      <c r="D23" s="17"/>
      <c r="E23" s="17"/>
      <c r="F23" s="50" t="s">
        <v>255</v>
      </c>
    </row>
    <row r="24" spans="1:6" ht="25.5" customHeight="1">
      <c r="A24" s="16">
        <v>21</v>
      </c>
      <c r="B24" s="37" t="s">
        <v>169</v>
      </c>
      <c r="C24" s="37" t="s">
        <v>170</v>
      </c>
      <c r="D24" s="17"/>
      <c r="E24" s="17"/>
      <c r="F24" s="50" t="s">
        <v>255</v>
      </c>
    </row>
    <row r="25" spans="1:6" ht="25.5" customHeight="1">
      <c r="A25" s="16">
        <v>22</v>
      </c>
      <c r="B25" s="37" t="s">
        <v>173</v>
      </c>
      <c r="C25" s="37" t="s">
        <v>172</v>
      </c>
      <c r="D25" s="17"/>
      <c r="E25" s="17"/>
      <c r="F25" s="50" t="s">
        <v>255</v>
      </c>
    </row>
    <row r="26" spans="1:6" ht="25.5" customHeight="1">
      <c r="A26" s="16">
        <v>23</v>
      </c>
      <c r="B26" s="37" t="s">
        <v>174</v>
      </c>
      <c r="C26" s="37" t="s">
        <v>172</v>
      </c>
      <c r="D26" s="17"/>
      <c r="E26" s="17"/>
      <c r="F26" s="50" t="s">
        <v>255</v>
      </c>
    </row>
    <row r="27" spans="1:6" ht="26.25" customHeight="1">
      <c r="A27" s="16">
        <v>24</v>
      </c>
      <c r="B27" s="37" t="s">
        <v>175</v>
      </c>
      <c r="C27" s="37" t="s">
        <v>176</v>
      </c>
      <c r="D27" s="17"/>
      <c r="E27" s="17"/>
      <c r="F27" s="50" t="s">
        <v>255</v>
      </c>
    </row>
    <row r="28" spans="1:6" ht="25.5" customHeight="1">
      <c r="A28" s="16">
        <v>25</v>
      </c>
      <c r="B28" s="37" t="s">
        <v>180</v>
      </c>
      <c r="C28" s="37" t="s">
        <v>181</v>
      </c>
      <c r="D28" s="17"/>
      <c r="E28" s="17"/>
      <c r="F28" s="50" t="s">
        <v>255</v>
      </c>
    </row>
    <row r="29" spans="1:6" ht="25.5" customHeight="1">
      <c r="A29" s="16">
        <v>26</v>
      </c>
      <c r="B29" s="37" t="s">
        <v>184</v>
      </c>
      <c r="C29" s="37" t="s">
        <v>185</v>
      </c>
      <c r="D29" s="17"/>
      <c r="E29" s="17"/>
      <c r="F29" s="50" t="s">
        <v>255</v>
      </c>
    </row>
    <row r="30" spans="1:6" ht="25.5" customHeight="1">
      <c r="A30" s="31">
        <v>27</v>
      </c>
      <c r="B30" s="36" t="s">
        <v>186</v>
      </c>
      <c r="C30" s="36" t="s">
        <v>189</v>
      </c>
      <c r="D30" s="32"/>
      <c r="E30" s="32"/>
      <c r="F30" s="50" t="s">
        <v>255</v>
      </c>
    </row>
    <row r="31" spans="1:6" ht="25.5" customHeight="1">
      <c r="A31" s="33">
        <v>28</v>
      </c>
      <c r="B31" s="37" t="s">
        <v>190</v>
      </c>
      <c r="C31" s="37" t="s">
        <v>191</v>
      </c>
      <c r="D31" s="34"/>
      <c r="E31" s="34"/>
      <c r="F31" s="50" t="s">
        <v>255</v>
      </c>
    </row>
    <row r="32" spans="1:6" ht="24.75" customHeight="1">
      <c r="A32" s="33">
        <v>29</v>
      </c>
      <c r="B32" s="37" t="s">
        <v>175</v>
      </c>
      <c r="C32" s="37" t="s">
        <v>192</v>
      </c>
      <c r="D32" s="35"/>
      <c r="E32" s="34"/>
      <c r="F32" s="50" t="s">
        <v>255</v>
      </c>
    </row>
    <row r="33" spans="1:6" ht="24.75" customHeight="1">
      <c r="A33" s="33">
        <v>30</v>
      </c>
      <c r="B33" s="37" t="s">
        <v>193</v>
      </c>
      <c r="C33" s="37" t="s">
        <v>192</v>
      </c>
      <c r="D33" s="35"/>
      <c r="E33" s="34"/>
      <c r="F33" s="50" t="s">
        <v>255</v>
      </c>
    </row>
    <row r="34" spans="1:6" ht="24.75" customHeight="1">
      <c r="A34" s="33">
        <v>31</v>
      </c>
      <c r="B34" s="37" t="s">
        <v>194</v>
      </c>
      <c r="C34" s="37" t="s">
        <v>195</v>
      </c>
      <c r="D34" s="35"/>
      <c r="E34" s="34"/>
      <c r="F34" s="50" t="s">
        <v>255</v>
      </c>
    </row>
    <row r="35" spans="1:6" ht="24.75" customHeight="1">
      <c r="A35" s="33">
        <v>32</v>
      </c>
      <c r="B35" s="37" t="s">
        <v>196</v>
      </c>
      <c r="C35" s="37" t="s">
        <v>179</v>
      </c>
      <c r="D35" s="35"/>
      <c r="E35" s="34"/>
      <c r="F35" s="50" t="s">
        <v>255</v>
      </c>
    </row>
    <row r="36" spans="1:6" ht="24.75" customHeight="1">
      <c r="A36" s="33">
        <v>33</v>
      </c>
      <c r="B36" s="37" t="s">
        <v>197</v>
      </c>
      <c r="C36" s="37" t="s">
        <v>144</v>
      </c>
      <c r="D36" s="35"/>
      <c r="E36" s="34"/>
      <c r="F36" s="50" t="s">
        <v>255</v>
      </c>
    </row>
    <row r="37" spans="1:6" ht="25.5" customHeight="1">
      <c r="A37" s="33">
        <v>34</v>
      </c>
      <c r="B37" s="34" t="s">
        <v>198</v>
      </c>
      <c r="C37" s="34" t="s">
        <v>199</v>
      </c>
      <c r="D37" s="35"/>
      <c r="E37" s="34"/>
      <c r="F37" s="50" t="s">
        <v>255</v>
      </c>
    </row>
  </sheetData>
  <sheetProtection/>
  <mergeCells count="4">
    <mergeCell ref="B1:F1"/>
    <mergeCell ref="B2:B3"/>
    <mergeCell ref="C2:C3"/>
    <mergeCell ref="A1:A3"/>
  </mergeCells>
  <printOptions/>
  <pageMargins left="0.75" right="0.75" top="1" bottom="1" header="0.3" footer="0.3"/>
  <pageSetup horizontalDpi="600" verticalDpi="600" orientation="portrait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F9"/>
  <sheetViews>
    <sheetView zoomScalePageLayoutView="0" workbookViewId="0" topLeftCell="A1">
      <selection activeCell="B8" sqref="B8:C9"/>
    </sheetView>
  </sheetViews>
  <sheetFormatPr defaultColWidth="11.421875" defaultRowHeight="15"/>
  <cols>
    <col min="1" max="1" width="6.421875" style="7" customWidth="1"/>
    <col min="2" max="3" width="25.8515625" style="7" customWidth="1"/>
    <col min="4" max="5" width="10.8515625" style="7" customWidth="1"/>
    <col min="6" max="6" width="12.8515625" style="23" customWidth="1"/>
    <col min="7" max="16384" width="11.421875" style="7" customWidth="1"/>
  </cols>
  <sheetData>
    <row r="1" spans="1:6" ht="42" customHeight="1" thickBot="1">
      <c r="A1" s="51" t="s">
        <v>15</v>
      </c>
      <c r="B1" s="52" t="s">
        <v>100</v>
      </c>
      <c r="C1" s="52"/>
      <c r="D1" s="52"/>
      <c r="E1" s="52"/>
      <c r="F1" s="52"/>
    </row>
    <row r="2" spans="1:6" ht="15.75" customHeight="1" thickBot="1">
      <c r="A2" s="51"/>
      <c r="B2" s="54" t="s">
        <v>18</v>
      </c>
      <c r="C2" s="54" t="s">
        <v>6</v>
      </c>
      <c r="D2" s="8" t="s">
        <v>16</v>
      </c>
      <c r="E2" s="8" t="s">
        <v>16</v>
      </c>
      <c r="F2" s="48">
        <v>42692</v>
      </c>
    </row>
    <row r="3" spans="1:6" ht="15.75" thickBot="1">
      <c r="A3" s="51"/>
      <c r="B3" s="55"/>
      <c r="C3" s="55"/>
      <c r="D3" s="9"/>
      <c r="E3" s="10" t="s">
        <v>17</v>
      </c>
      <c r="F3" s="1" t="s">
        <v>14</v>
      </c>
    </row>
    <row r="4" spans="1:6" ht="25.5" customHeight="1">
      <c r="A4" s="7">
        <v>1</v>
      </c>
      <c r="B4" s="11" t="s">
        <v>55</v>
      </c>
      <c r="C4" s="11" t="s">
        <v>54</v>
      </c>
      <c r="D4" s="11" t="s">
        <v>30</v>
      </c>
      <c r="E4" s="11" t="s">
        <v>30</v>
      </c>
      <c r="F4" s="14" t="s">
        <v>255</v>
      </c>
    </row>
    <row r="5" spans="1:6" ht="25.5" customHeight="1">
      <c r="A5" s="7">
        <v>2</v>
      </c>
      <c r="B5" s="17" t="s">
        <v>53</v>
      </c>
      <c r="C5" s="17" t="s">
        <v>54</v>
      </c>
      <c r="D5" s="17" t="s">
        <v>30</v>
      </c>
      <c r="E5" s="17" t="s">
        <v>30</v>
      </c>
      <c r="F5" s="20" t="s">
        <v>255</v>
      </c>
    </row>
    <row r="6" spans="1:6" ht="26.25" customHeight="1">
      <c r="A6" s="7">
        <v>3</v>
      </c>
      <c r="B6" s="17" t="s">
        <v>171</v>
      </c>
      <c r="C6" s="17" t="s">
        <v>172</v>
      </c>
      <c r="D6" s="17"/>
      <c r="E6" s="17"/>
      <c r="F6" s="20" t="s">
        <v>255</v>
      </c>
    </row>
    <row r="7" spans="1:6" ht="25.5" customHeight="1">
      <c r="A7" s="16">
        <v>4</v>
      </c>
      <c r="B7" s="17" t="s">
        <v>174</v>
      </c>
      <c r="C7" s="17" t="s">
        <v>172</v>
      </c>
      <c r="D7" s="17"/>
      <c r="E7" s="17"/>
      <c r="F7" s="20" t="s">
        <v>255</v>
      </c>
    </row>
    <row r="8" spans="1:6" ht="25.5" customHeight="1">
      <c r="A8" s="16">
        <v>5</v>
      </c>
      <c r="B8" s="17" t="s">
        <v>175</v>
      </c>
      <c r="C8" s="17" t="s">
        <v>176</v>
      </c>
      <c r="D8" s="17"/>
      <c r="E8" s="17"/>
      <c r="F8" s="20" t="s">
        <v>255</v>
      </c>
    </row>
    <row r="9" spans="1:6" ht="25.5" customHeight="1">
      <c r="A9" s="16">
        <v>6</v>
      </c>
      <c r="B9" s="17" t="s">
        <v>182</v>
      </c>
      <c r="C9" s="17" t="s">
        <v>183</v>
      </c>
      <c r="D9" s="17"/>
      <c r="E9" s="17"/>
      <c r="F9" s="20" t="s">
        <v>255</v>
      </c>
    </row>
  </sheetData>
  <sheetProtection/>
  <mergeCells count="4">
    <mergeCell ref="A1:A3"/>
    <mergeCell ref="B1:F1"/>
    <mergeCell ref="B2:B3"/>
    <mergeCell ref="C2:C3"/>
  </mergeCells>
  <printOptions/>
  <pageMargins left="0.75" right="0.75" top="1" bottom="1" header="0.3" footer="0.3"/>
  <pageSetup horizontalDpi="600" verticalDpi="600" orientation="landscape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S18"/>
  <sheetViews>
    <sheetView zoomScale="84" zoomScaleNormal="84" zoomScalePageLayoutView="0" workbookViewId="0" topLeftCell="A1">
      <selection activeCell="P23" sqref="P23"/>
    </sheetView>
  </sheetViews>
  <sheetFormatPr defaultColWidth="11.421875" defaultRowHeight="15"/>
  <cols>
    <col min="1" max="1" width="6.8515625" style="7" customWidth="1"/>
    <col min="2" max="3" width="18.8515625" style="7" customWidth="1"/>
    <col min="4" max="5" width="10.8515625" style="7" hidden="1" customWidth="1"/>
    <col min="6" max="6" width="12.8515625" style="7" customWidth="1"/>
    <col min="7" max="8" width="11.421875" style="7" customWidth="1"/>
    <col min="9" max="9" width="12.8515625" style="23" customWidth="1"/>
    <col min="10" max="11" width="11.421875" style="23" customWidth="1"/>
    <col min="12" max="12" width="12.8515625" style="23" customWidth="1"/>
    <col min="13" max="14" width="11.421875" style="23" customWidth="1"/>
    <col min="15" max="15" width="12.8515625" style="23" customWidth="1"/>
    <col min="16" max="18" width="11.421875" style="23" customWidth="1"/>
    <col min="19" max="16384" width="11.421875" style="7" customWidth="1"/>
  </cols>
  <sheetData>
    <row r="1" spans="1:19" ht="42" customHeight="1" thickBot="1">
      <c r="A1" s="51" t="s">
        <v>15</v>
      </c>
      <c r="B1" s="52" t="s">
        <v>101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9"/>
    </row>
    <row r="2" spans="1:19" ht="15.75" customHeight="1" thickBot="1">
      <c r="A2" s="51"/>
      <c r="B2" s="54" t="s">
        <v>0</v>
      </c>
      <c r="C2" s="54" t="s">
        <v>6</v>
      </c>
      <c r="D2" s="8" t="s">
        <v>16</v>
      </c>
      <c r="E2" s="8" t="s">
        <v>16</v>
      </c>
      <c r="F2" s="60" t="s">
        <v>7</v>
      </c>
      <c r="G2" s="60"/>
      <c r="H2" s="61"/>
      <c r="I2" s="60" t="s">
        <v>8</v>
      </c>
      <c r="J2" s="60"/>
      <c r="K2" s="61"/>
      <c r="L2" s="60" t="s">
        <v>9</v>
      </c>
      <c r="M2" s="60"/>
      <c r="N2" s="61"/>
      <c r="O2" s="60" t="s">
        <v>10</v>
      </c>
      <c r="P2" s="60"/>
      <c r="Q2" s="61"/>
      <c r="R2" s="4" t="s">
        <v>11</v>
      </c>
      <c r="S2" s="62" t="s">
        <v>4</v>
      </c>
    </row>
    <row r="3" spans="1:19" ht="15.75" customHeight="1" thickBot="1">
      <c r="A3" s="51"/>
      <c r="B3" s="55"/>
      <c r="C3" s="55"/>
      <c r="D3" s="9"/>
      <c r="E3" s="10" t="s">
        <v>17</v>
      </c>
      <c r="F3" s="1" t="s">
        <v>1</v>
      </c>
      <c r="G3" s="1" t="s">
        <v>5</v>
      </c>
      <c r="H3" s="2" t="s">
        <v>2</v>
      </c>
      <c r="I3" s="1" t="s">
        <v>3</v>
      </c>
      <c r="J3" s="1" t="s">
        <v>5</v>
      </c>
      <c r="K3" s="2" t="s">
        <v>2</v>
      </c>
      <c r="L3" s="1" t="s">
        <v>3</v>
      </c>
      <c r="M3" s="1" t="s">
        <v>5</v>
      </c>
      <c r="N3" s="2" t="s">
        <v>2</v>
      </c>
      <c r="O3" s="1" t="s">
        <v>1</v>
      </c>
      <c r="P3" s="1" t="s">
        <v>5</v>
      </c>
      <c r="Q3" s="2" t="s">
        <v>2</v>
      </c>
      <c r="R3" s="3" t="s">
        <v>2</v>
      </c>
      <c r="S3" s="63"/>
    </row>
    <row r="4" spans="1:19" ht="25.5" customHeight="1">
      <c r="A4" s="16">
        <v>8</v>
      </c>
      <c r="B4" s="38" t="s">
        <v>160</v>
      </c>
      <c r="C4" s="38" t="s">
        <v>161</v>
      </c>
      <c r="D4" s="40"/>
      <c r="E4" s="40"/>
      <c r="F4" s="12">
        <v>12.163</v>
      </c>
      <c r="G4" s="12">
        <v>5</v>
      </c>
      <c r="H4" s="13">
        <v>6</v>
      </c>
      <c r="I4" s="14">
        <v>19.132</v>
      </c>
      <c r="J4" s="14">
        <v>1</v>
      </c>
      <c r="K4" s="15">
        <v>10</v>
      </c>
      <c r="L4" s="14">
        <v>27.594</v>
      </c>
      <c r="M4" s="14">
        <v>2</v>
      </c>
      <c r="N4" s="15">
        <v>9</v>
      </c>
      <c r="O4" s="14">
        <v>12.96</v>
      </c>
      <c r="P4" s="14">
        <v>7</v>
      </c>
      <c r="Q4" s="46">
        <v>4</v>
      </c>
      <c r="R4" s="15">
        <v>1</v>
      </c>
      <c r="S4" s="11">
        <f aca="true" t="shared" si="0" ref="S4:S18">SUM(H4,K4,N4,Q4,R4)</f>
        <v>30</v>
      </c>
    </row>
    <row r="5" spans="1:19" ht="25.5" customHeight="1">
      <c r="A5" s="16">
        <v>9</v>
      </c>
      <c r="B5" s="39" t="s">
        <v>177</v>
      </c>
      <c r="C5" s="39" t="s">
        <v>179</v>
      </c>
      <c r="D5" s="17"/>
      <c r="E5" s="17"/>
      <c r="F5" s="18">
        <v>12.011</v>
      </c>
      <c r="G5" s="18">
        <v>4</v>
      </c>
      <c r="H5" s="19">
        <v>7</v>
      </c>
      <c r="I5" s="20">
        <v>20.272</v>
      </c>
      <c r="J5" s="20">
        <v>3</v>
      </c>
      <c r="K5" s="21">
        <v>8</v>
      </c>
      <c r="L5" s="20">
        <v>30.795</v>
      </c>
      <c r="M5" s="20">
        <v>4</v>
      </c>
      <c r="N5" s="21">
        <v>7</v>
      </c>
      <c r="O5" s="20">
        <v>11.26</v>
      </c>
      <c r="P5" s="20">
        <v>6</v>
      </c>
      <c r="Q5" s="21">
        <v>5</v>
      </c>
      <c r="R5" s="15">
        <v>1</v>
      </c>
      <c r="S5" s="11">
        <f t="shared" si="0"/>
        <v>28</v>
      </c>
    </row>
    <row r="6" spans="1:19" ht="26.25" customHeight="1">
      <c r="A6" s="16">
        <v>15</v>
      </c>
      <c r="B6" s="39" t="s">
        <v>204</v>
      </c>
      <c r="C6" s="39" t="s">
        <v>42</v>
      </c>
      <c r="D6" s="17"/>
      <c r="E6" s="17"/>
      <c r="F6" s="18">
        <v>10.723</v>
      </c>
      <c r="G6" s="18">
        <v>1</v>
      </c>
      <c r="H6" s="19">
        <v>10</v>
      </c>
      <c r="I6" s="20" t="s">
        <v>236</v>
      </c>
      <c r="J6" s="20"/>
      <c r="K6" s="21">
        <v>0</v>
      </c>
      <c r="L6" s="20">
        <v>27.499</v>
      </c>
      <c r="M6" s="20">
        <v>1</v>
      </c>
      <c r="N6" s="21">
        <v>10</v>
      </c>
      <c r="O6" s="20">
        <v>10.59</v>
      </c>
      <c r="P6" s="20">
        <v>4</v>
      </c>
      <c r="Q6" s="21">
        <v>7</v>
      </c>
      <c r="R6" s="15">
        <v>1</v>
      </c>
      <c r="S6" s="11">
        <f t="shared" si="0"/>
        <v>28</v>
      </c>
    </row>
    <row r="7" spans="1:19" ht="25.5" customHeight="1">
      <c r="A7" s="16">
        <v>13</v>
      </c>
      <c r="B7" s="39" t="s">
        <v>201</v>
      </c>
      <c r="C7" s="39" t="s">
        <v>202</v>
      </c>
      <c r="D7" s="17"/>
      <c r="E7" s="17"/>
      <c r="F7" s="18">
        <v>11.372</v>
      </c>
      <c r="G7" s="18">
        <v>3</v>
      </c>
      <c r="H7" s="19">
        <v>8</v>
      </c>
      <c r="I7" s="20">
        <v>19.634</v>
      </c>
      <c r="J7" s="20">
        <v>2</v>
      </c>
      <c r="K7" s="21">
        <v>9</v>
      </c>
      <c r="L7" s="20">
        <f>42.771+10</f>
        <v>52.771</v>
      </c>
      <c r="M7" s="20"/>
      <c r="N7" s="21"/>
      <c r="O7" s="20">
        <v>10.29</v>
      </c>
      <c r="P7" s="20">
        <v>2</v>
      </c>
      <c r="Q7" s="21">
        <v>9</v>
      </c>
      <c r="R7" s="15">
        <v>1</v>
      </c>
      <c r="S7" s="11">
        <f t="shared" si="0"/>
        <v>27</v>
      </c>
    </row>
    <row r="8" spans="1:19" ht="25.5" customHeight="1">
      <c r="A8" s="16">
        <v>5</v>
      </c>
      <c r="B8" s="39" t="s">
        <v>46</v>
      </c>
      <c r="C8" s="39" t="s">
        <v>49</v>
      </c>
      <c r="D8" s="17" t="s">
        <v>98</v>
      </c>
      <c r="E8" s="17" t="s">
        <v>52</v>
      </c>
      <c r="F8" s="18">
        <v>11.359</v>
      </c>
      <c r="G8" s="18">
        <v>2</v>
      </c>
      <c r="H8" s="19">
        <v>9</v>
      </c>
      <c r="I8" s="20" t="s">
        <v>236</v>
      </c>
      <c r="J8" s="20"/>
      <c r="K8" s="21">
        <v>0</v>
      </c>
      <c r="L8" s="22">
        <v>28.873</v>
      </c>
      <c r="M8" s="20">
        <v>3</v>
      </c>
      <c r="N8" s="21">
        <v>8</v>
      </c>
      <c r="O8" s="20">
        <v>10.86</v>
      </c>
      <c r="P8" s="20">
        <v>5</v>
      </c>
      <c r="Q8" s="21">
        <v>6</v>
      </c>
      <c r="R8" s="15">
        <v>1</v>
      </c>
      <c r="S8" s="11">
        <f t="shared" si="0"/>
        <v>24</v>
      </c>
    </row>
    <row r="9" spans="1:19" ht="25.5" customHeight="1">
      <c r="A9" s="16">
        <v>14</v>
      </c>
      <c r="B9" s="39" t="s">
        <v>203</v>
      </c>
      <c r="C9" s="39" t="s">
        <v>164</v>
      </c>
      <c r="D9" s="41"/>
      <c r="E9" s="41"/>
      <c r="F9" s="18">
        <v>12.697</v>
      </c>
      <c r="G9" s="18">
        <v>6</v>
      </c>
      <c r="H9" s="19">
        <v>5</v>
      </c>
      <c r="I9" s="20">
        <v>22.1</v>
      </c>
      <c r="J9" s="20">
        <v>4</v>
      </c>
      <c r="K9" s="21">
        <v>7</v>
      </c>
      <c r="L9" s="20" t="s">
        <v>236</v>
      </c>
      <c r="M9" s="20"/>
      <c r="N9" s="21"/>
      <c r="O9" s="20">
        <v>10.13</v>
      </c>
      <c r="P9" s="20">
        <v>1</v>
      </c>
      <c r="Q9" s="21">
        <v>10</v>
      </c>
      <c r="R9" s="15">
        <v>1</v>
      </c>
      <c r="S9" s="11">
        <f t="shared" si="0"/>
        <v>23</v>
      </c>
    </row>
    <row r="10" spans="1:19" ht="25.5" customHeight="1">
      <c r="A10" s="16">
        <v>12</v>
      </c>
      <c r="B10" s="39" t="s">
        <v>200</v>
      </c>
      <c r="C10" s="39" t="s">
        <v>185</v>
      </c>
      <c r="D10" s="41"/>
      <c r="E10" s="41"/>
      <c r="F10" s="18">
        <v>14.138</v>
      </c>
      <c r="G10" s="18">
        <v>9</v>
      </c>
      <c r="H10" s="19">
        <v>2</v>
      </c>
      <c r="I10" s="20">
        <v>25.903</v>
      </c>
      <c r="J10" s="20">
        <v>7</v>
      </c>
      <c r="K10" s="21">
        <v>4</v>
      </c>
      <c r="L10" s="20">
        <v>38.702</v>
      </c>
      <c r="M10" s="20">
        <v>8</v>
      </c>
      <c r="N10" s="21">
        <v>3</v>
      </c>
      <c r="O10" s="20">
        <v>10.38</v>
      </c>
      <c r="P10" s="20">
        <v>3</v>
      </c>
      <c r="Q10" s="21">
        <v>8</v>
      </c>
      <c r="R10" s="15">
        <v>1</v>
      </c>
      <c r="S10" s="11">
        <f t="shared" si="0"/>
        <v>18</v>
      </c>
    </row>
    <row r="11" spans="1:19" ht="25.5" customHeight="1">
      <c r="A11" s="7">
        <v>1</v>
      </c>
      <c r="B11" s="41" t="s">
        <v>36</v>
      </c>
      <c r="C11" s="41" t="s">
        <v>35</v>
      </c>
      <c r="D11" s="41" t="s">
        <v>30</v>
      </c>
      <c r="E11" s="41" t="s">
        <v>52</v>
      </c>
      <c r="F11" s="24">
        <v>13.438</v>
      </c>
      <c r="G11" s="18">
        <v>7</v>
      </c>
      <c r="H11" s="19">
        <v>4</v>
      </c>
      <c r="I11" s="20">
        <v>24.385</v>
      </c>
      <c r="J11" s="20">
        <v>6</v>
      </c>
      <c r="K11" s="21">
        <v>5</v>
      </c>
      <c r="L11" s="20">
        <v>38.019</v>
      </c>
      <c r="M11" s="20">
        <v>7</v>
      </c>
      <c r="N11" s="21">
        <v>4</v>
      </c>
      <c r="O11" s="20">
        <v>16.08</v>
      </c>
      <c r="P11" s="20"/>
      <c r="Q11" s="21"/>
      <c r="R11" s="15">
        <v>1</v>
      </c>
      <c r="S11" s="11">
        <f t="shared" si="0"/>
        <v>14</v>
      </c>
    </row>
    <row r="12" spans="1:19" ht="25.5" customHeight="1">
      <c r="A12" s="16">
        <v>11</v>
      </c>
      <c r="B12" s="39" t="s">
        <v>234</v>
      </c>
      <c r="C12" s="39" t="s">
        <v>235</v>
      </c>
      <c r="D12" s="17"/>
      <c r="E12" s="17"/>
      <c r="F12" s="18">
        <v>13.836</v>
      </c>
      <c r="G12" s="18">
        <v>8</v>
      </c>
      <c r="H12" s="19">
        <v>3</v>
      </c>
      <c r="I12" s="20">
        <v>23.095</v>
      </c>
      <c r="J12" s="20">
        <v>5</v>
      </c>
      <c r="K12" s="21">
        <v>6</v>
      </c>
      <c r="L12" s="20">
        <v>34.874</v>
      </c>
      <c r="M12" s="20">
        <v>6</v>
      </c>
      <c r="N12" s="21">
        <v>5</v>
      </c>
      <c r="O12" s="20" t="s">
        <v>31</v>
      </c>
      <c r="P12" s="20" t="s">
        <v>31</v>
      </c>
      <c r="Q12" s="21"/>
      <c r="R12" s="15"/>
      <c r="S12" s="11">
        <f t="shared" si="0"/>
        <v>14</v>
      </c>
    </row>
    <row r="13" spans="1:19" ht="25.5" customHeight="1">
      <c r="A13" s="16">
        <v>2</v>
      </c>
      <c r="B13" s="39" t="s">
        <v>75</v>
      </c>
      <c r="C13" s="39" t="s">
        <v>76</v>
      </c>
      <c r="D13" s="17" t="s">
        <v>30</v>
      </c>
      <c r="E13" s="17" t="s">
        <v>52</v>
      </c>
      <c r="F13" s="18">
        <v>16.981</v>
      </c>
      <c r="G13" s="18">
        <v>10</v>
      </c>
      <c r="H13" s="19">
        <v>1</v>
      </c>
      <c r="I13" s="20">
        <v>29.587</v>
      </c>
      <c r="J13" s="20">
        <v>8</v>
      </c>
      <c r="K13" s="21">
        <v>3</v>
      </c>
      <c r="L13" s="20">
        <v>34.229</v>
      </c>
      <c r="M13" s="20">
        <v>5</v>
      </c>
      <c r="N13" s="21">
        <v>6</v>
      </c>
      <c r="O13" s="20">
        <v>15.04</v>
      </c>
      <c r="P13" s="20">
        <v>10</v>
      </c>
      <c r="Q13" s="21">
        <v>1</v>
      </c>
      <c r="R13" s="15">
        <v>1</v>
      </c>
      <c r="S13" s="11">
        <f t="shared" si="0"/>
        <v>12</v>
      </c>
    </row>
    <row r="14" spans="1:19" ht="25.5" customHeight="1">
      <c r="A14" s="16">
        <v>4</v>
      </c>
      <c r="B14" s="39" t="s">
        <v>44</v>
      </c>
      <c r="C14" s="39" t="s">
        <v>45</v>
      </c>
      <c r="D14" s="17" t="s">
        <v>30</v>
      </c>
      <c r="E14" s="17" t="s">
        <v>52</v>
      </c>
      <c r="F14" s="18">
        <v>18.409</v>
      </c>
      <c r="G14" s="18"/>
      <c r="H14" s="19">
        <v>0</v>
      </c>
      <c r="I14" s="20">
        <v>30.281</v>
      </c>
      <c r="J14" s="20">
        <v>9</v>
      </c>
      <c r="K14" s="21">
        <v>2</v>
      </c>
      <c r="L14" s="20">
        <v>42.497</v>
      </c>
      <c r="M14" s="20">
        <v>9</v>
      </c>
      <c r="N14" s="21">
        <v>2</v>
      </c>
      <c r="O14" s="20">
        <v>14.34</v>
      </c>
      <c r="P14" s="20">
        <v>8</v>
      </c>
      <c r="Q14" s="21">
        <v>3</v>
      </c>
      <c r="R14" s="15">
        <v>1</v>
      </c>
      <c r="S14" s="11">
        <f t="shared" si="0"/>
        <v>8</v>
      </c>
    </row>
    <row r="15" spans="1:19" ht="25.5" customHeight="1">
      <c r="A15" s="16">
        <v>7</v>
      </c>
      <c r="B15" s="39" t="s">
        <v>133</v>
      </c>
      <c r="C15" s="39" t="s">
        <v>134</v>
      </c>
      <c r="D15" s="17"/>
      <c r="E15" s="17"/>
      <c r="F15" s="18">
        <v>18.788</v>
      </c>
      <c r="G15" s="18"/>
      <c r="H15" s="19">
        <v>0</v>
      </c>
      <c r="I15" s="20">
        <v>31.838</v>
      </c>
      <c r="J15" s="20">
        <v>10</v>
      </c>
      <c r="K15" s="21">
        <v>1</v>
      </c>
      <c r="L15" s="20">
        <v>45.924</v>
      </c>
      <c r="M15" s="20">
        <v>10</v>
      </c>
      <c r="N15" s="21">
        <v>1</v>
      </c>
      <c r="O15" s="20">
        <v>18.87</v>
      </c>
      <c r="P15" s="20"/>
      <c r="Q15" s="21"/>
      <c r="R15" s="15">
        <v>1</v>
      </c>
      <c r="S15" s="11">
        <f t="shared" si="0"/>
        <v>3</v>
      </c>
    </row>
    <row r="16" spans="1:19" ht="25.5" customHeight="1">
      <c r="A16" s="7">
        <v>10</v>
      </c>
      <c r="B16" s="39" t="s">
        <v>187</v>
      </c>
      <c r="C16" s="39" t="s">
        <v>188</v>
      </c>
      <c r="D16" s="41"/>
      <c r="E16" s="41"/>
      <c r="F16" s="18">
        <v>19.805</v>
      </c>
      <c r="G16" s="18"/>
      <c r="H16" s="19">
        <v>0</v>
      </c>
      <c r="I16" s="20">
        <v>38.086</v>
      </c>
      <c r="J16" s="20"/>
      <c r="K16" s="21">
        <v>0</v>
      </c>
      <c r="L16" s="20">
        <v>54.965</v>
      </c>
      <c r="M16" s="20"/>
      <c r="N16" s="21"/>
      <c r="O16" s="20">
        <v>14.66</v>
      </c>
      <c r="P16" s="20">
        <v>9</v>
      </c>
      <c r="Q16" s="21">
        <v>2</v>
      </c>
      <c r="R16" s="15">
        <v>1</v>
      </c>
      <c r="S16" s="11">
        <f t="shared" si="0"/>
        <v>3</v>
      </c>
    </row>
    <row r="17" spans="1:19" ht="25.5" customHeight="1">
      <c r="A17" s="7">
        <v>3</v>
      </c>
      <c r="B17" s="39" t="s">
        <v>119</v>
      </c>
      <c r="C17" s="39" t="s">
        <v>120</v>
      </c>
      <c r="D17" s="41" t="s">
        <v>92</v>
      </c>
      <c r="E17" s="41" t="s">
        <v>31</v>
      </c>
      <c r="F17" s="18">
        <v>22.23</v>
      </c>
      <c r="G17" s="18"/>
      <c r="H17" s="19">
        <v>0</v>
      </c>
      <c r="I17" s="20">
        <v>34.664</v>
      </c>
      <c r="J17" s="20"/>
      <c r="K17" s="21">
        <v>0</v>
      </c>
      <c r="L17" s="20">
        <v>53.26</v>
      </c>
      <c r="M17" s="20"/>
      <c r="N17" s="21"/>
      <c r="O17" s="22">
        <v>15.94</v>
      </c>
      <c r="P17" s="20"/>
      <c r="Q17" s="21"/>
      <c r="R17" s="15">
        <v>1</v>
      </c>
      <c r="S17" s="11">
        <f t="shared" si="0"/>
        <v>1</v>
      </c>
    </row>
    <row r="18" spans="1:19" ht="25.5" customHeight="1">
      <c r="A18" s="16">
        <v>6</v>
      </c>
      <c r="B18" s="39" t="s">
        <v>77</v>
      </c>
      <c r="C18" s="39" t="s">
        <v>82</v>
      </c>
      <c r="D18" s="41" t="s">
        <v>98</v>
      </c>
      <c r="E18" s="41" t="s">
        <v>52</v>
      </c>
      <c r="F18" s="18">
        <v>31.171</v>
      </c>
      <c r="G18" s="18"/>
      <c r="H18" s="19">
        <v>0</v>
      </c>
      <c r="I18" s="20" t="s">
        <v>236</v>
      </c>
      <c r="J18" s="20"/>
      <c r="K18" s="21">
        <v>0</v>
      </c>
      <c r="L18" s="20" t="s">
        <v>31</v>
      </c>
      <c r="M18" s="20"/>
      <c r="N18" s="21"/>
      <c r="O18" s="20">
        <v>15.18</v>
      </c>
      <c r="P18" s="20"/>
      <c r="Q18" s="21"/>
      <c r="R18" s="15"/>
      <c r="S18" s="11">
        <f t="shared" si="0"/>
        <v>0</v>
      </c>
    </row>
  </sheetData>
  <sheetProtection/>
  <mergeCells count="9">
    <mergeCell ref="A1:A3"/>
    <mergeCell ref="B1:S1"/>
    <mergeCell ref="B2:B3"/>
    <mergeCell ref="C2:C3"/>
    <mergeCell ref="F2:H2"/>
    <mergeCell ref="I2:K2"/>
    <mergeCell ref="L2:N2"/>
    <mergeCell ref="O2:Q2"/>
    <mergeCell ref="S2:S3"/>
  </mergeCells>
  <printOptions/>
  <pageMargins left="0.75" right="0.75" top="1" bottom="1" header="0.3" footer="0.3"/>
  <pageSetup orientation="landscape" scale="5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S17"/>
  <sheetViews>
    <sheetView zoomScale="82" zoomScaleNormal="82" zoomScalePageLayoutView="0" workbookViewId="0" topLeftCell="A1">
      <selection activeCell="S23" sqref="S23"/>
    </sheetView>
  </sheetViews>
  <sheetFormatPr defaultColWidth="11.421875" defaultRowHeight="15"/>
  <cols>
    <col min="1" max="1" width="4.8515625" style="7" bestFit="1" customWidth="1"/>
    <col min="2" max="3" width="18.8515625" style="7" customWidth="1"/>
    <col min="4" max="5" width="10.8515625" style="7" hidden="1" customWidth="1"/>
    <col min="6" max="6" width="12.8515625" style="7" customWidth="1"/>
    <col min="7" max="8" width="11.421875" style="7" customWidth="1"/>
    <col min="9" max="9" width="12.8515625" style="23" customWidth="1"/>
    <col min="10" max="11" width="11.421875" style="23" customWidth="1"/>
    <col min="12" max="12" width="12.8515625" style="23" customWidth="1"/>
    <col min="13" max="14" width="11.421875" style="23" customWidth="1"/>
    <col min="15" max="15" width="12.8515625" style="23" customWidth="1"/>
    <col min="16" max="18" width="11.421875" style="23" customWidth="1"/>
    <col min="19" max="16384" width="11.421875" style="7" customWidth="1"/>
  </cols>
  <sheetData>
    <row r="1" spans="1:19" ht="42" customHeight="1" thickBot="1">
      <c r="A1" s="51" t="s">
        <v>15</v>
      </c>
      <c r="B1" s="52" t="s">
        <v>102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9"/>
    </row>
    <row r="2" spans="1:19" ht="15.75" customHeight="1" thickBot="1">
      <c r="A2" s="51"/>
      <c r="B2" s="54" t="s">
        <v>0</v>
      </c>
      <c r="C2" s="54" t="s">
        <v>6</v>
      </c>
      <c r="D2" s="8" t="s">
        <v>16</v>
      </c>
      <c r="E2" s="8" t="s">
        <v>16</v>
      </c>
      <c r="F2" s="60" t="s">
        <v>7</v>
      </c>
      <c r="G2" s="60"/>
      <c r="H2" s="61"/>
      <c r="I2" s="60" t="s">
        <v>8</v>
      </c>
      <c r="J2" s="60"/>
      <c r="K2" s="61"/>
      <c r="L2" s="60" t="s">
        <v>9</v>
      </c>
      <c r="M2" s="60"/>
      <c r="N2" s="61"/>
      <c r="O2" s="60" t="s">
        <v>12</v>
      </c>
      <c r="P2" s="60"/>
      <c r="Q2" s="61"/>
      <c r="R2" s="4" t="s">
        <v>11</v>
      </c>
      <c r="S2" s="62" t="s">
        <v>4</v>
      </c>
    </row>
    <row r="3" spans="1:19" ht="15.75" thickBot="1">
      <c r="A3" s="51"/>
      <c r="B3" s="55"/>
      <c r="C3" s="55"/>
      <c r="D3" s="9"/>
      <c r="E3" s="10" t="s">
        <v>17</v>
      </c>
      <c r="F3" s="1" t="s">
        <v>1</v>
      </c>
      <c r="G3" s="1" t="s">
        <v>5</v>
      </c>
      <c r="H3" s="2" t="s">
        <v>2</v>
      </c>
      <c r="I3" s="1" t="s">
        <v>3</v>
      </c>
      <c r="J3" s="1" t="s">
        <v>5</v>
      </c>
      <c r="K3" s="2" t="s">
        <v>2</v>
      </c>
      <c r="L3" s="1" t="s">
        <v>3</v>
      </c>
      <c r="M3" s="1" t="s">
        <v>5</v>
      </c>
      <c r="N3" s="2" t="s">
        <v>2</v>
      </c>
      <c r="O3" s="1" t="s">
        <v>1</v>
      </c>
      <c r="P3" s="1" t="s">
        <v>5</v>
      </c>
      <c r="Q3" s="2" t="s">
        <v>2</v>
      </c>
      <c r="R3" s="3" t="s">
        <v>2</v>
      </c>
      <c r="S3" s="63"/>
    </row>
    <row r="4" spans="1:19" ht="25.5" customHeight="1">
      <c r="A4" s="16">
        <v>4</v>
      </c>
      <c r="B4" s="38" t="s">
        <v>137</v>
      </c>
      <c r="C4" s="38" t="s">
        <v>138</v>
      </c>
      <c r="D4" s="40"/>
      <c r="E4" s="40"/>
      <c r="F4" s="18">
        <v>9.85</v>
      </c>
      <c r="G4" s="12">
        <v>1</v>
      </c>
      <c r="H4" s="13">
        <v>10</v>
      </c>
      <c r="I4" s="25">
        <v>17.404</v>
      </c>
      <c r="J4" s="14">
        <v>1</v>
      </c>
      <c r="K4" s="15">
        <v>10</v>
      </c>
      <c r="L4" s="14">
        <f>22.896+5</f>
        <v>27.896</v>
      </c>
      <c r="M4" s="14">
        <v>2</v>
      </c>
      <c r="N4" s="15">
        <v>9</v>
      </c>
      <c r="O4" s="25">
        <v>11.03</v>
      </c>
      <c r="P4" s="14">
        <v>1</v>
      </c>
      <c r="Q4" s="15">
        <v>10</v>
      </c>
      <c r="R4" s="15">
        <v>1</v>
      </c>
      <c r="S4" s="11">
        <f aca="true" t="shared" si="0" ref="S4:S17">SUM(H4,K4,N4,Q4,R4)</f>
        <v>40</v>
      </c>
    </row>
    <row r="5" spans="1:19" ht="25.5" customHeight="1">
      <c r="A5" s="7">
        <v>6</v>
      </c>
      <c r="B5" s="39" t="s">
        <v>145</v>
      </c>
      <c r="C5" s="39" t="s">
        <v>146</v>
      </c>
      <c r="D5" s="17"/>
      <c r="E5" s="17"/>
      <c r="F5" s="18">
        <v>10.756</v>
      </c>
      <c r="G5" s="18">
        <v>3</v>
      </c>
      <c r="H5" s="19">
        <v>8</v>
      </c>
      <c r="I5" s="20">
        <f>19.31+5</f>
        <v>24.31</v>
      </c>
      <c r="J5" s="20">
        <v>8</v>
      </c>
      <c r="K5" s="21">
        <v>3</v>
      </c>
      <c r="L5" s="20">
        <v>25.715</v>
      </c>
      <c r="M5" s="20">
        <v>1</v>
      </c>
      <c r="N5" s="21">
        <v>10</v>
      </c>
      <c r="O5" s="20">
        <v>11.29</v>
      </c>
      <c r="P5" s="20">
        <v>3</v>
      </c>
      <c r="Q5" s="21">
        <v>8</v>
      </c>
      <c r="R5" s="15">
        <v>1</v>
      </c>
      <c r="S5" s="11">
        <f t="shared" si="0"/>
        <v>30</v>
      </c>
    </row>
    <row r="6" spans="1:19" ht="26.25" customHeight="1">
      <c r="A6" s="16">
        <v>9</v>
      </c>
      <c r="B6" s="39" t="s">
        <v>147</v>
      </c>
      <c r="C6" s="39" t="s">
        <v>146</v>
      </c>
      <c r="D6" s="41"/>
      <c r="E6" s="41"/>
      <c r="F6" s="18">
        <v>11.15</v>
      </c>
      <c r="G6" s="18">
        <v>1</v>
      </c>
      <c r="H6" s="19">
        <v>7</v>
      </c>
      <c r="I6" s="20">
        <v>20.03</v>
      </c>
      <c r="J6" s="20">
        <v>4</v>
      </c>
      <c r="K6" s="21">
        <v>7</v>
      </c>
      <c r="L6" s="22">
        <f>26.649+5</f>
        <v>31.649</v>
      </c>
      <c r="M6" s="20">
        <v>4</v>
      </c>
      <c r="N6" s="21">
        <v>7</v>
      </c>
      <c r="O6" s="20">
        <v>11.72</v>
      </c>
      <c r="P6" s="20">
        <v>5</v>
      </c>
      <c r="Q6" s="21">
        <v>6</v>
      </c>
      <c r="R6" s="15">
        <v>1</v>
      </c>
      <c r="S6" s="11">
        <f t="shared" si="0"/>
        <v>28</v>
      </c>
    </row>
    <row r="7" spans="1:19" ht="25.5" customHeight="1">
      <c r="A7" s="16">
        <v>11</v>
      </c>
      <c r="B7" s="39" t="s">
        <v>210</v>
      </c>
      <c r="C7" s="39" t="s">
        <v>211</v>
      </c>
      <c r="D7" s="41"/>
      <c r="E7" s="41"/>
      <c r="F7" s="18">
        <v>11.718</v>
      </c>
      <c r="G7" s="18">
        <v>5</v>
      </c>
      <c r="H7" s="19">
        <v>6</v>
      </c>
      <c r="I7" s="20">
        <v>21.376</v>
      </c>
      <c r="J7" s="20">
        <v>6</v>
      </c>
      <c r="K7" s="21">
        <v>5</v>
      </c>
      <c r="L7" s="20">
        <v>33.126</v>
      </c>
      <c r="M7" s="20">
        <v>5</v>
      </c>
      <c r="N7" s="21">
        <v>6</v>
      </c>
      <c r="O7" s="20">
        <v>11.05</v>
      </c>
      <c r="P7" s="20">
        <v>2</v>
      </c>
      <c r="Q7" s="21">
        <v>9</v>
      </c>
      <c r="R7" s="15">
        <v>1</v>
      </c>
      <c r="S7" s="11">
        <f t="shared" si="0"/>
        <v>27</v>
      </c>
    </row>
    <row r="8" spans="1:19" ht="25.5" customHeight="1">
      <c r="A8" s="16">
        <v>8</v>
      </c>
      <c r="B8" s="39" t="s">
        <v>207</v>
      </c>
      <c r="C8" s="39" t="s">
        <v>208</v>
      </c>
      <c r="D8" s="17"/>
      <c r="E8" s="17"/>
      <c r="F8" s="18">
        <v>10.037</v>
      </c>
      <c r="G8" s="18">
        <v>2</v>
      </c>
      <c r="H8" s="19">
        <v>9</v>
      </c>
      <c r="I8" s="20">
        <v>17.954</v>
      </c>
      <c r="J8" s="20">
        <v>2</v>
      </c>
      <c r="K8" s="21">
        <v>9</v>
      </c>
      <c r="L8" s="18" t="s">
        <v>236</v>
      </c>
      <c r="M8" s="18"/>
      <c r="N8" s="19"/>
      <c r="O8" s="20">
        <v>12.82</v>
      </c>
      <c r="P8" s="20">
        <v>8</v>
      </c>
      <c r="Q8" s="21">
        <v>3</v>
      </c>
      <c r="R8" s="15">
        <v>1</v>
      </c>
      <c r="S8" s="11">
        <f t="shared" si="0"/>
        <v>22</v>
      </c>
    </row>
    <row r="9" spans="1:19" ht="25.5" customHeight="1">
      <c r="A9" s="16">
        <v>1</v>
      </c>
      <c r="B9" s="39" t="s">
        <v>34</v>
      </c>
      <c r="C9" s="39" t="s">
        <v>35</v>
      </c>
      <c r="D9" s="41" t="s">
        <v>92</v>
      </c>
      <c r="E9" s="41" t="s">
        <v>52</v>
      </c>
      <c r="F9" s="18" t="s">
        <v>236</v>
      </c>
      <c r="G9" s="18"/>
      <c r="H9" s="19">
        <v>0</v>
      </c>
      <c r="I9" s="20">
        <v>19.078</v>
      </c>
      <c r="J9" s="20">
        <v>3</v>
      </c>
      <c r="K9" s="21">
        <v>8</v>
      </c>
      <c r="L9" s="20">
        <f>25.108+5</f>
        <v>30.108</v>
      </c>
      <c r="M9" s="20">
        <v>3</v>
      </c>
      <c r="N9" s="21">
        <v>8</v>
      </c>
      <c r="O9" s="20">
        <v>15.63</v>
      </c>
      <c r="P9" s="20">
        <v>9</v>
      </c>
      <c r="Q9" s="21">
        <v>2</v>
      </c>
      <c r="R9" s="15">
        <v>1</v>
      </c>
      <c r="S9" s="11">
        <f t="shared" si="0"/>
        <v>19</v>
      </c>
    </row>
    <row r="10" spans="1:19" ht="25.5" customHeight="1">
      <c r="A10" s="16">
        <v>3</v>
      </c>
      <c r="B10" s="39" t="s">
        <v>135</v>
      </c>
      <c r="C10" s="39" t="s">
        <v>136</v>
      </c>
      <c r="D10" s="17"/>
      <c r="E10" s="17"/>
      <c r="F10" s="18">
        <v>11.911</v>
      </c>
      <c r="G10" s="18">
        <v>6</v>
      </c>
      <c r="H10" s="19">
        <v>5</v>
      </c>
      <c r="I10" s="20">
        <v>20.071</v>
      </c>
      <c r="J10" s="20">
        <v>5</v>
      </c>
      <c r="K10" s="21">
        <v>6</v>
      </c>
      <c r="L10" s="20">
        <f>63.232+5</f>
        <v>68.232</v>
      </c>
      <c r="M10" s="20">
        <v>10</v>
      </c>
      <c r="N10" s="21">
        <v>1</v>
      </c>
      <c r="O10" s="20">
        <v>11.79</v>
      </c>
      <c r="P10" s="20">
        <v>6</v>
      </c>
      <c r="Q10" s="21">
        <v>5</v>
      </c>
      <c r="R10" s="15">
        <v>1</v>
      </c>
      <c r="S10" s="11">
        <f t="shared" si="0"/>
        <v>18</v>
      </c>
    </row>
    <row r="11" spans="1:19" ht="25.5" customHeight="1">
      <c r="A11" s="16">
        <v>7</v>
      </c>
      <c r="B11" s="39" t="s">
        <v>205</v>
      </c>
      <c r="C11" s="39" t="s">
        <v>206</v>
      </c>
      <c r="D11" s="17"/>
      <c r="E11" s="17"/>
      <c r="F11" s="18" t="s">
        <v>236</v>
      </c>
      <c r="G11" s="18"/>
      <c r="H11" s="19">
        <v>0</v>
      </c>
      <c r="I11" s="20">
        <v>23.068</v>
      </c>
      <c r="J11" s="20">
        <v>7</v>
      </c>
      <c r="K11" s="21">
        <v>4</v>
      </c>
      <c r="L11" s="20">
        <v>36.874</v>
      </c>
      <c r="M11" s="20">
        <v>6</v>
      </c>
      <c r="N11" s="21">
        <v>5</v>
      </c>
      <c r="O11" s="20">
        <v>12.77</v>
      </c>
      <c r="P11" s="20">
        <v>7</v>
      </c>
      <c r="Q11" s="21">
        <v>4</v>
      </c>
      <c r="R11" s="15">
        <v>1</v>
      </c>
      <c r="S11" s="11">
        <f t="shared" si="0"/>
        <v>14</v>
      </c>
    </row>
    <row r="12" spans="1:19" ht="25.5" customHeight="1">
      <c r="A12" s="16">
        <v>12</v>
      </c>
      <c r="B12" s="39" t="s">
        <v>212</v>
      </c>
      <c r="C12" s="39" t="s">
        <v>202</v>
      </c>
      <c r="D12" s="41"/>
      <c r="E12" s="41"/>
      <c r="F12" s="18">
        <v>12.563</v>
      </c>
      <c r="G12" s="18">
        <v>7</v>
      </c>
      <c r="H12" s="19">
        <v>4</v>
      </c>
      <c r="I12" s="20" t="s">
        <v>236</v>
      </c>
      <c r="J12" s="20"/>
      <c r="K12" s="21">
        <v>0</v>
      </c>
      <c r="L12" s="20" t="s">
        <v>236</v>
      </c>
      <c r="M12" s="20"/>
      <c r="N12" s="21"/>
      <c r="O12" s="20">
        <v>11.33</v>
      </c>
      <c r="P12" s="20">
        <v>4</v>
      </c>
      <c r="Q12" s="21">
        <v>7</v>
      </c>
      <c r="R12" s="15">
        <v>1</v>
      </c>
      <c r="S12" s="11">
        <f t="shared" si="0"/>
        <v>12</v>
      </c>
    </row>
    <row r="13" spans="1:19" ht="25.5" customHeight="1">
      <c r="A13" s="16">
        <v>5</v>
      </c>
      <c r="B13" s="39" t="s">
        <v>139</v>
      </c>
      <c r="C13" s="39" t="s">
        <v>140</v>
      </c>
      <c r="D13" s="17"/>
      <c r="E13" s="17"/>
      <c r="F13" s="18">
        <v>39.142</v>
      </c>
      <c r="G13" s="18"/>
      <c r="H13" s="19">
        <v>0</v>
      </c>
      <c r="I13" s="20">
        <v>32.418</v>
      </c>
      <c r="J13" s="20">
        <v>10</v>
      </c>
      <c r="K13" s="21">
        <v>1</v>
      </c>
      <c r="L13" s="20">
        <v>50.419</v>
      </c>
      <c r="M13" s="20">
        <v>7</v>
      </c>
      <c r="N13" s="21">
        <v>4</v>
      </c>
      <c r="O13" s="20">
        <v>22.92</v>
      </c>
      <c r="P13" s="20"/>
      <c r="Q13" s="21"/>
      <c r="R13" s="15">
        <v>1</v>
      </c>
      <c r="S13" s="11">
        <f t="shared" si="0"/>
        <v>6</v>
      </c>
    </row>
    <row r="14" spans="1:19" ht="25.5" customHeight="1">
      <c r="A14" s="16">
        <v>10</v>
      </c>
      <c r="B14" s="39" t="s">
        <v>209</v>
      </c>
      <c r="C14" s="39" t="s">
        <v>195</v>
      </c>
      <c r="D14" s="17"/>
      <c r="E14" s="17"/>
      <c r="F14" s="18">
        <v>20.946</v>
      </c>
      <c r="G14" s="18">
        <v>8</v>
      </c>
      <c r="H14" s="19">
        <v>3</v>
      </c>
      <c r="I14" s="20">
        <v>29.689</v>
      </c>
      <c r="J14" s="20">
        <v>9</v>
      </c>
      <c r="K14" s="21">
        <v>2</v>
      </c>
      <c r="L14" s="20" t="s">
        <v>236</v>
      </c>
      <c r="M14" s="20"/>
      <c r="N14" s="21"/>
      <c r="O14" s="20">
        <v>20.68</v>
      </c>
      <c r="P14" s="20"/>
      <c r="Q14" s="21"/>
      <c r="R14" s="15">
        <v>1</v>
      </c>
      <c r="S14" s="11">
        <f t="shared" si="0"/>
        <v>6</v>
      </c>
    </row>
    <row r="15" spans="1:19" ht="25.5" customHeight="1">
      <c r="A15" s="16">
        <v>14</v>
      </c>
      <c r="B15" s="39" t="s">
        <v>214</v>
      </c>
      <c r="C15" s="39" t="s">
        <v>239</v>
      </c>
      <c r="D15" s="17"/>
      <c r="E15" s="17"/>
      <c r="F15" s="18">
        <v>21.049</v>
      </c>
      <c r="G15" s="18">
        <v>9</v>
      </c>
      <c r="H15" s="19">
        <v>2</v>
      </c>
      <c r="I15" s="20">
        <v>36.352</v>
      </c>
      <c r="J15" s="20"/>
      <c r="K15" s="21">
        <v>0</v>
      </c>
      <c r="L15" s="20">
        <v>57.174</v>
      </c>
      <c r="M15" s="20">
        <v>8</v>
      </c>
      <c r="N15" s="21">
        <v>3</v>
      </c>
      <c r="O15" s="20">
        <v>21.27</v>
      </c>
      <c r="P15" s="20"/>
      <c r="Q15" s="21"/>
      <c r="R15" s="15">
        <v>1</v>
      </c>
      <c r="S15" s="11">
        <f t="shared" si="0"/>
        <v>6</v>
      </c>
    </row>
    <row r="16" spans="1:19" ht="25.5" customHeight="1">
      <c r="A16" s="16">
        <v>2</v>
      </c>
      <c r="B16" s="39" t="s">
        <v>90</v>
      </c>
      <c r="C16" s="39" t="s">
        <v>79</v>
      </c>
      <c r="D16" s="41" t="s">
        <v>98</v>
      </c>
      <c r="E16" s="41" t="s">
        <v>125</v>
      </c>
      <c r="F16" s="18">
        <v>23.243</v>
      </c>
      <c r="G16" s="18">
        <v>10</v>
      </c>
      <c r="H16" s="19">
        <v>1</v>
      </c>
      <c r="I16" s="20">
        <v>36.068</v>
      </c>
      <c r="J16" s="20"/>
      <c r="K16" s="21">
        <v>0</v>
      </c>
      <c r="L16" s="20" t="s">
        <v>236</v>
      </c>
      <c r="M16" s="20"/>
      <c r="N16" s="21"/>
      <c r="O16" s="20">
        <v>16.2</v>
      </c>
      <c r="P16" s="20">
        <v>10</v>
      </c>
      <c r="Q16" s="21">
        <v>1</v>
      </c>
      <c r="R16" s="15">
        <v>1</v>
      </c>
      <c r="S16" s="11">
        <f t="shared" si="0"/>
        <v>3</v>
      </c>
    </row>
    <row r="17" spans="1:19" ht="25.5" customHeight="1">
      <c r="A17" s="16">
        <v>13</v>
      </c>
      <c r="B17" s="39" t="s">
        <v>213</v>
      </c>
      <c r="C17" s="39" t="s">
        <v>241</v>
      </c>
      <c r="D17" s="17"/>
      <c r="E17" s="17"/>
      <c r="F17" s="18">
        <v>32.426</v>
      </c>
      <c r="G17" s="18"/>
      <c r="H17" s="19">
        <v>0</v>
      </c>
      <c r="I17" s="20">
        <v>48.683</v>
      </c>
      <c r="J17" s="20"/>
      <c r="K17" s="21">
        <v>0</v>
      </c>
      <c r="L17" s="20">
        <v>66.182</v>
      </c>
      <c r="M17" s="20">
        <v>9</v>
      </c>
      <c r="N17" s="21">
        <v>2</v>
      </c>
      <c r="O17" s="20" t="s">
        <v>31</v>
      </c>
      <c r="P17" s="20" t="s">
        <v>31</v>
      </c>
      <c r="Q17" s="21"/>
      <c r="R17" s="15">
        <v>1</v>
      </c>
      <c r="S17" s="11">
        <f t="shared" si="0"/>
        <v>3</v>
      </c>
    </row>
  </sheetData>
  <sheetProtection/>
  <mergeCells count="9">
    <mergeCell ref="A1:A3"/>
    <mergeCell ref="B1:S1"/>
    <mergeCell ref="B2:B3"/>
    <mergeCell ref="C2:C3"/>
    <mergeCell ref="F2:H2"/>
    <mergeCell ref="I2:K2"/>
    <mergeCell ref="L2:N2"/>
    <mergeCell ref="O2:Q2"/>
    <mergeCell ref="S2:S3"/>
  </mergeCells>
  <printOptions/>
  <pageMargins left="0.75" right="0.75" top="1" bottom="1" header="0.3" footer="0.3"/>
  <pageSetup fitToHeight="1" fitToWidth="1" orientation="landscape" scale="5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S18"/>
  <sheetViews>
    <sheetView zoomScale="77" zoomScaleNormal="77" zoomScalePageLayoutView="0" workbookViewId="0" topLeftCell="A1">
      <selection activeCell="X13" sqref="X13"/>
    </sheetView>
  </sheetViews>
  <sheetFormatPr defaultColWidth="11.421875" defaultRowHeight="15"/>
  <cols>
    <col min="1" max="1" width="4.8515625" style="7" bestFit="1" customWidth="1"/>
    <col min="2" max="2" width="20.140625" style="7" customWidth="1"/>
    <col min="3" max="3" width="18.8515625" style="7" customWidth="1"/>
    <col min="4" max="5" width="10.8515625" style="7" hidden="1" customWidth="1"/>
    <col min="6" max="6" width="12.8515625" style="7" customWidth="1"/>
    <col min="7" max="8" width="11.421875" style="7" customWidth="1"/>
    <col min="9" max="9" width="12.8515625" style="23" customWidth="1"/>
    <col min="10" max="11" width="11.421875" style="23" customWidth="1"/>
    <col min="12" max="12" width="12.8515625" style="23" customWidth="1"/>
    <col min="13" max="14" width="11.421875" style="23" customWidth="1"/>
    <col min="15" max="15" width="12.8515625" style="23" customWidth="1"/>
    <col min="16" max="18" width="11.421875" style="23" customWidth="1"/>
    <col min="19" max="16384" width="11.421875" style="7" customWidth="1"/>
  </cols>
  <sheetData>
    <row r="1" spans="1:19" ht="42" customHeight="1" thickBot="1">
      <c r="A1" s="51" t="s">
        <v>15</v>
      </c>
      <c r="B1" s="52" t="s">
        <v>103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9"/>
    </row>
    <row r="2" spans="1:19" ht="15.75" customHeight="1" thickBot="1">
      <c r="A2" s="51"/>
      <c r="B2" s="54" t="s">
        <v>0</v>
      </c>
      <c r="C2" s="54" t="s">
        <v>6</v>
      </c>
      <c r="D2" s="8" t="s">
        <v>16</v>
      </c>
      <c r="E2" s="8" t="s">
        <v>16</v>
      </c>
      <c r="F2" s="60" t="s">
        <v>7</v>
      </c>
      <c r="G2" s="60"/>
      <c r="H2" s="61"/>
      <c r="I2" s="60" t="s">
        <v>8</v>
      </c>
      <c r="J2" s="60"/>
      <c r="K2" s="61"/>
      <c r="L2" s="60" t="s">
        <v>9</v>
      </c>
      <c r="M2" s="60"/>
      <c r="N2" s="61"/>
      <c r="O2" s="60" t="s">
        <v>12</v>
      </c>
      <c r="P2" s="60"/>
      <c r="Q2" s="61"/>
      <c r="R2" s="4" t="s">
        <v>11</v>
      </c>
      <c r="S2" s="62" t="s">
        <v>4</v>
      </c>
    </row>
    <row r="3" spans="1:19" ht="15.75" thickBot="1">
      <c r="A3" s="51"/>
      <c r="B3" s="55"/>
      <c r="C3" s="55"/>
      <c r="D3" s="9"/>
      <c r="E3" s="10" t="s">
        <v>17</v>
      </c>
      <c r="F3" s="1" t="s">
        <v>1</v>
      </c>
      <c r="G3" s="1" t="s">
        <v>5</v>
      </c>
      <c r="H3" s="2" t="s">
        <v>2</v>
      </c>
      <c r="I3" s="1" t="s">
        <v>3</v>
      </c>
      <c r="J3" s="1" t="s">
        <v>5</v>
      </c>
      <c r="K3" s="2" t="s">
        <v>2</v>
      </c>
      <c r="L3" s="1" t="s">
        <v>3</v>
      </c>
      <c r="M3" s="1" t="s">
        <v>5</v>
      </c>
      <c r="N3" s="2" t="s">
        <v>2</v>
      </c>
      <c r="O3" s="1" t="s">
        <v>1</v>
      </c>
      <c r="P3" s="1" t="s">
        <v>5</v>
      </c>
      <c r="Q3" s="2" t="s">
        <v>2</v>
      </c>
      <c r="R3" s="3" t="s">
        <v>2</v>
      </c>
      <c r="S3" s="63"/>
    </row>
    <row r="4" spans="1:19" ht="25.5" customHeight="1">
      <c r="A4" s="16">
        <v>10</v>
      </c>
      <c r="B4" s="38" t="s">
        <v>141</v>
      </c>
      <c r="C4" s="38" t="s">
        <v>138</v>
      </c>
      <c r="D4" s="40"/>
      <c r="E4" s="40"/>
      <c r="F4" s="12">
        <v>9.522</v>
      </c>
      <c r="G4" s="12">
        <v>3</v>
      </c>
      <c r="H4" s="13">
        <v>8</v>
      </c>
      <c r="I4" s="14">
        <v>15.841</v>
      </c>
      <c r="J4" s="14">
        <v>1</v>
      </c>
      <c r="K4" s="15">
        <v>10</v>
      </c>
      <c r="L4" s="14">
        <v>24.155</v>
      </c>
      <c r="M4" s="14">
        <v>1</v>
      </c>
      <c r="N4" s="15">
        <v>10</v>
      </c>
      <c r="O4" s="12">
        <v>14.2</v>
      </c>
      <c r="P4" s="12">
        <v>7</v>
      </c>
      <c r="Q4" s="13">
        <v>4</v>
      </c>
      <c r="R4" s="15">
        <v>1</v>
      </c>
      <c r="S4" s="11">
        <f aca="true" t="shared" si="0" ref="S4:S18">SUM(H4,K4,N4,Q4,R4)</f>
        <v>33</v>
      </c>
    </row>
    <row r="5" spans="1:19" ht="25.5" customHeight="1">
      <c r="A5" s="7">
        <v>1</v>
      </c>
      <c r="B5" s="39" t="s">
        <v>113</v>
      </c>
      <c r="C5" s="39" t="s">
        <v>74</v>
      </c>
      <c r="D5" s="41" t="s">
        <v>92</v>
      </c>
      <c r="E5" s="41" t="s">
        <v>31</v>
      </c>
      <c r="F5" s="18">
        <v>9.629</v>
      </c>
      <c r="G5" s="18">
        <v>5</v>
      </c>
      <c r="H5" s="19">
        <v>6</v>
      </c>
      <c r="I5" s="20">
        <v>16.735</v>
      </c>
      <c r="J5" s="20">
        <v>2</v>
      </c>
      <c r="K5" s="21">
        <v>9</v>
      </c>
      <c r="L5" s="22">
        <v>25.43</v>
      </c>
      <c r="M5" s="20">
        <v>3</v>
      </c>
      <c r="N5" s="21">
        <v>8</v>
      </c>
      <c r="O5" s="20">
        <v>11.52</v>
      </c>
      <c r="P5" s="20">
        <v>4</v>
      </c>
      <c r="Q5" s="21">
        <v>7</v>
      </c>
      <c r="R5" s="15">
        <v>1</v>
      </c>
      <c r="S5" s="11">
        <f t="shared" si="0"/>
        <v>31</v>
      </c>
    </row>
    <row r="6" spans="1:19" ht="26.25" customHeight="1">
      <c r="A6" s="16">
        <v>12</v>
      </c>
      <c r="B6" s="41" t="s">
        <v>217</v>
      </c>
      <c r="C6" s="41" t="s">
        <v>218</v>
      </c>
      <c r="D6" s="41"/>
      <c r="E6" s="41"/>
      <c r="F6" s="18">
        <v>9.301</v>
      </c>
      <c r="G6" s="18">
        <v>2</v>
      </c>
      <c r="H6" s="19">
        <v>9</v>
      </c>
      <c r="I6" s="20">
        <v>17.586</v>
      </c>
      <c r="J6" s="20">
        <v>5</v>
      </c>
      <c r="K6" s="21">
        <v>6</v>
      </c>
      <c r="L6" s="20">
        <v>24.574</v>
      </c>
      <c r="M6" s="20">
        <v>2</v>
      </c>
      <c r="N6" s="21">
        <v>9</v>
      </c>
      <c r="O6" s="20">
        <v>11.98</v>
      </c>
      <c r="P6" s="20">
        <v>5</v>
      </c>
      <c r="Q6" s="21">
        <v>6</v>
      </c>
      <c r="R6" s="15">
        <v>1</v>
      </c>
      <c r="S6" s="11">
        <f t="shared" si="0"/>
        <v>31</v>
      </c>
    </row>
    <row r="7" spans="1:19" ht="25.5" customHeight="1">
      <c r="A7" s="16">
        <v>2</v>
      </c>
      <c r="B7" s="39" t="s">
        <v>37</v>
      </c>
      <c r="C7" s="39" t="s">
        <v>38</v>
      </c>
      <c r="D7" s="41" t="s">
        <v>92</v>
      </c>
      <c r="E7" s="41" t="s">
        <v>124</v>
      </c>
      <c r="F7" s="18">
        <v>9.243</v>
      </c>
      <c r="G7" s="18">
        <v>1</v>
      </c>
      <c r="H7" s="19">
        <v>10</v>
      </c>
      <c r="I7" s="20">
        <v>16.996</v>
      </c>
      <c r="J7" s="20">
        <v>3</v>
      </c>
      <c r="K7" s="21">
        <v>8</v>
      </c>
      <c r="L7" s="20" t="s">
        <v>31</v>
      </c>
      <c r="M7" s="20"/>
      <c r="N7" s="21"/>
      <c r="O7" s="20">
        <v>10.9</v>
      </c>
      <c r="P7" s="20">
        <v>3</v>
      </c>
      <c r="Q7" s="21">
        <v>8</v>
      </c>
      <c r="R7" s="15"/>
      <c r="S7" s="11">
        <f t="shared" si="0"/>
        <v>26</v>
      </c>
    </row>
    <row r="8" spans="1:19" ht="25.5" customHeight="1">
      <c r="A8" s="16">
        <v>13</v>
      </c>
      <c r="B8" s="41" t="s">
        <v>219</v>
      </c>
      <c r="C8" s="41" t="s">
        <v>220</v>
      </c>
      <c r="D8" s="41"/>
      <c r="E8" s="41"/>
      <c r="F8" s="18">
        <v>9.525</v>
      </c>
      <c r="G8" s="18">
        <v>4</v>
      </c>
      <c r="H8" s="19">
        <v>7</v>
      </c>
      <c r="I8" s="20">
        <v>20.118</v>
      </c>
      <c r="J8" s="20">
        <v>7</v>
      </c>
      <c r="K8" s="21">
        <v>4</v>
      </c>
      <c r="L8" s="20">
        <v>31.071</v>
      </c>
      <c r="M8" s="20">
        <v>8</v>
      </c>
      <c r="N8" s="21">
        <v>3</v>
      </c>
      <c r="O8" s="20">
        <v>9.6</v>
      </c>
      <c r="P8" s="20">
        <v>2</v>
      </c>
      <c r="Q8" s="21">
        <v>9</v>
      </c>
      <c r="R8" s="15">
        <v>1</v>
      </c>
      <c r="S8" s="11">
        <f t="shared" si="0"/>
        <v>24</v>
      </c>
    </row>
    <row r="9" spans="1:19" ht="25.5" customHeight="1">
      <c r="A9" s="16">
        <v>14</v>
      </c>
      <c r="B9" s="41" t="s">
        <v>221</v>
      </c>
      <c r="C9" s="41" t="s">
        <v>222</v>
      </c>
      <c r="D9" s="41"/>
      <c r="E9" s="41"/>
      <c r="F9" s="18" t="s">
        <v>236</v>
      </c>
      <c r="G9" s="18"/>
      <c r="H9" s="19">
        <v>0</v>
      </c>
      <c r="I9" s="20">
        <v>17.479</v>
      </c>
      <c r="J9" s="20">
        <v>4</v>
      </c>
      <c r="K9" s="21">
        <v>7</v>
      </c>
      <c r="L9" s="20">
        <f>32.635+10</f>
        <v>42.635</v>
      </c>
      <c r="M9" s="20"/>
      <c r="N9" s="21"/>
      <c r="O9" s="20">
        <v>9.38</v>
      </c>
      <c r="P9" s="20">
        <v>1</v>
      </c>
      <c r="Q9" s="21">
        <v>10</v>
      </c>
      <c r="R9" s="15">
        <v>1</v>
      </c>
      <c r="S9" s="11">
        <f t="shared" si="0"/>
        <v>18</v>
      </c>
    </row>
    <row r="10" spans="1:19" ht="25.5" customHeight="1">
      <c r="A10" s="7">
        <v>9</v>
      </c>
      <c r="B10" s="39" t="s">
        <v>32</v>
      </c>
      <c r="C10" s="39" t="s">
        <v>33</v>
      </c>
      <c r="D10" s="17" t="s">
        <v>30</v>
      </c>
      <c r="E10" s="17" t="s">
        <v>124</v>
      </c>
      <c r="F10" s="18">
        <v>9.937</v>
      </c>
      <c r="G10" s="18">
        <v>6</v>
      </c>
      <c r="H10" s="19">
        <v>5</v>
      </c>
      <c r="I10" s="20">
        <f>17.923+5</f>
        <v>22.923</v>
      </c>
      <c r="J10" s="20">
        <v>10</v>
      </c>
      <c r="K10" s="21">
        <v>1</v>
      </c>
      <c r="L10" s="18">
        <v>27.452</v>
      </c>
      <c r="M10" s="18">
        <v>6</v>
      </c>
      <c r="N10" s="19">
        <v>5</v>
      </c>
      <c r="O10" s="18">
        <v>12.44</v>
      </c>
      <c r="P10" s="18">
        <v>6</v>
      </c>
      <c r="Q10" s="19">
        <v>5</v>
      </c>
      <c r="R10" s="15">
        <v>1</v>
      </c>
      <c r="S10" s="11">
        <f t="shared" si="0"/>
        <v>17</v>
      </c>
    </row>
    <row r="11" spans="1:19" ht="25.5" customHeight="1">
      <c r="A11" s="16">
        <v>6</v>
      </c>
      <c r="B11" s="39" t="s">
        <v>50</v>
      </c>
      <c r="C11" s="39" t="s">
        <v>51</v>
      </c>
      <c r="D11" s="17" t="s">
        <v>30</v>
      </c>
      <c r="E11" s="17" t="s">
        <v>52</v>
      </c>
      <c r="F11" s="24">
        <v>11.545</v>
      </c>
      <c r="G11" s="18">
        <v>10</v>
      </c>
      <c r="H11" s="19">
        <v>1</v>
      </c>
      <c r="I11" s="20">
        <v>19.949</v>
      </c>
      <c r="J11" s="20">
        <v>6</v>
      </c>
      <c r="K11" s="21">
        <v>5</v>
      </c>
      <c r="L11" s="20">
        <v>25.497</v>
      </c>
      <c r="M11" s="20">
        <v>4</v>
      </c>
      <c r="N11" s="21">
        <v>7</v>
      </c>
      <c r="O11" s="20">
        <v>14.31</v>
      </c>
      <c r="P11" s="20">
        <v>8</v>
      </c>
      <c r="Q11" s="21">
        <v>3</v>
      </c>
      <c r="R11" s="15">
        <v>1</v>
      </c>
      <c r="S11" s="11">
        <f t="shared" si="0"/>
        <v>17</v>
      </c>
    </row>
    <row r="12" spans="1:19" ht="25.5" customHeight="1">
      <c r="A12" s="16">
        <v>4</v>
      </c>
      <c r="B12" s="39" t="s">
        <v>83</v>
      </c>
      <c r="C12" s="39" t="s">
        <v>84</v>
      </c>
      <c r="D12" s="17" t="s">
        <v>92</v>
      </c>
      <c r="E12" s="17" t="s">
        <v>124</v>
      </c>
      <c r="F12" s="18">
        <v>10.134</v>
      </c>
      <c r="G12" s="18">
        <v>7</v>
      </c>
      <c r="H12" s="19">
        <v>4</v>
      </c>
      <c r="I12" s="20">
        <f>18.415+5</f>
        <v>23.415</v>
      </c>
      <c r="J12" s="20"/>
      <c r="K12" s="21"/>
      <c r="L12" s="20">
        <v>25.883</v>
      </c>
      <c r="M12" s="20">
        <v>5</v>
      </c>
      <c r="N12" s="21">
        <v>6</v>
      </c>
      <c r="O12" s="20">
        <v>15.81</v>
      </c>
      <c r="P12" s="20"/>
      <c r="Q12" s="21"/>
      <c r="R12" s="15">
        <v>1</v>
      </c>
      <c r="S12" s="11">
        <f t="shared" si="0"/>
        <v>11</v>
      </c>
    </row>
    <row r="13" spans="1:19" ht="25.5" customHeight="1">
      <c r="A13" s="16">
        <v>5</v>
      </c>
      <c r="B13" s="39" t="s">
        <v>81</v>
      </c>
      <c r="C13" s="39" t="s">
        <v>79</v>
      </c>
      <c r="D13" s="41" t="s">
        <v>92</v>
      </c>
      <c r="E13" s="41" t="s">
        <v>123</v>
      </c>
      <c r="F13" s="18">
        <v>11.484</v>
      </c>
      <c r="G13" s="18">
        <v>9</v>
      </c>
      <c r="H13" s="19">
        <v>2</v>
      </c>
      <c r="I13" s="20">
        <v>21.394</v>
      </c>
      <c r="J13" s="20">
        <v>8</v>
      </c>
      <c r="K13" s="21">
        <v>3</v>
      </c>
      <c r="L13" s="20">
        <v>33.171</v>
      </c>
      <c r="M13" s="20">
        <v>9</v>
      </c>
      <c r="N13" s="21">
        <v>2</v>
      </c>
      <c r="O13" s="20">
        <v>18.5</v>
      </c>
      <c r="P13" s="20"/>
      <c r="Q13" s="21"/>
      <c r="R13" s="15">
        <v>1</v>
      </c>
      <c r="S13" s="11">
        <f t="shared" si="0"/>
        <v>8</v>
      </c>
    </row>
    <row r="14" spans="1:19" ht="25.5" customHeight="1">
      <c r="A14" s="16">
        <v>11</v>
      </c>
      <c r="B14" s="41" t="s">
        <v>215</v>
      </c>
      <c r="C14" s="41" t="s">
        <v>216</v>
      </c>
      <c r="D14" s="17"/>
      <c r="E14" s="17"/>
      <c r="F14" s="18">
        <v>13.143</v>
      </c>
      <c r="G14" s="18"/>
      <c r="H14" s="19">
        <v>0</v>
      </c>
      <c r="I14" s="20">
        <f>21.54+5</f>
        <v>26.54</v>
      </c>
      <c r="J14" s="20"/>
      <c r="K14" s="21"/>
      <c r="L14" s="20">
        <v>30.449</v>
      </c>
      <c r="M14" s="20">
        <v>7</v>
      </c>
      <c r="N14" s="21">
        <v>4</v>
      </c>
      <c r="O14" s="20">
        <v>14.6</v>
      </c>
      <c r="P14" s="20">
        <v>9</v>
      </c>
      <c r="Q14" s="21">
        <v>2</v>
      </c>
      <c r="R14" s="15">
        <v>1</v>
      </c>
      <c r="S14" s="11">
        <f t="shared" si="0"/>
        <v>7</v>
      </c>
    </row>
    <row r="15" spans="1:19" ht="25.5" customHeight="1">
      <c r="A15" s="16">
        <v>7</v>
      </c>
      <c r="B15" s="39" t="s">
        <v>85</v>
      </c>
      <c r="C15" s="39" t="s">
        <v>86</v>
      </c>
      <c r="D15" s="17" t="s">
        <v>92</v>
      </c>
      <c r="E15" s="17" t="s">
        <v>124</v>
      </c>
      <c r="F15" s="18">
        <v>10.492</v>
      </c>
      <c r="G15" s="18">
        <v>8</v>
      </c>
      <c r="H15" s="19">
        <v>3</v>
      </c>
      <c r="I15" s="20">
        <f>21.095+5</f>
        <v>26.095</v>
      </c>
      <c r="J15" s="20"/>
      <c r="K15" s="21"/>
      <c r="L15" s="18" t="s">
        <v>236</v>
      </c>
      <c r="M15" s="18"/>
      <c r="N15" s="19"/>
      <c r="O15" s="20">
        <v>14.64</v>
      </c>
      <c r="P15" s="20">
        <v>10</v>
      </c>
      <c r="Q15" s="21">
        <v>1</v>
      </c>
      <c r="R15" s="15">
        <v>1</v>
      </c>
      <c r="S15" s="11">
        <f t="shared" si="0"/>
        <v>5</v>
      </c>
    </row>
    <row r="16" spans="1:19" ht="25.5" customHeight="1">
      <c r="A16" s="16">
        <v>3</v>
      </c>
      <c r="B16" s="39" t="s">
        <v>64</v>
      </c>
      <c r="C16" s="39" t="s">
        <v>65</v>
      </c>
      <c r="D16" s="17" t="s">
        <v>30</v>
      </c>
      <c r="E16" s="17" t="s">
        <v>124</v>
      </c>
      <c r="F16" s="44">
        <v>12.956</v>
      </c>
      <c r="G16" s="18"/>
      <c r="H16" s="19">
        <v>0</v>
      </c>
      <c r="I16" s="20">
        <v>22.342</v>
      </c>
      <c r="J16" s="20">
        <v>9</v>
      </c>
      <c r="K16" s="21">
        <v>2</v>
      </c>
      <c r="L16" s="20">
        <v>34.152</v>
      </c>
      <c r="M16" s="20">
        <v>10</v>
      </c>
      <c r="N16" s="21">
        <v>1</v>
      </c>
      <c r="O16" s="20">
        <v>21.36</v>
      </c>
      <c r="P16" s="20"/>
      <c r="Q16" s="21"/>
      <c r="R16" s="15">
        <v>1</v>
      </c>
      <c r="S16" s="11">
        <f t="shared" si="0"/>
        <v>4</v>
      </c>
    </row>
    <row r="17" spans="1:19" ht="25.5" customHeight="1">
      <c r="A17" s="7">
        <v>8</v>
      </c>
      <c r="B17" s="39" t="s">
        <v>87</v>
      </c>
      <c r="C17" s="39" t="s">
        <v>122</v>
      </c>
      <c r="D17" s="17" t="s">
        <v>92</v>
      </c>
      <c r="E17" s="17" t="s">
        <v>31</v>
      </c>
      <c r="F17" s="18" t="s">
        <v>236</v>
      </c>
      <c r="G17" s="18"/>
      <c r="H17" s="19">
        <v>0</v>
      </c>
      <c r="I17" s="20" t="s">
        <v>236</v>
      </c>
      <c r="J17" s="20"/>
      <c r="K17" s="21"/>
      <c r="L17" s="20">
        <v>34.639</v>
      </c>
      <c r="M17" s="20"/>
      <c r="N17" s="21"/>
      <c r="O17" s="20" t="s">
        <v>31</v>
      </c>
      <c r="P17" s="20" t="s">
        <v>31</v>
      </c>
      <c r="Q17" s="21"/>
      <c r="R17" s="15"/>
      <c r="S17" s="11">
        <f t="shared" si="0"/>
        <v>0</v>
      </c>
    </row>
    <row r="18" spans="1:19" ht="25.5" customHeight="1">
      <c r="A18" s="16">
        <v>15</v>
      </c>
      <c r="B18" s="41" t="s">
        <v>237</v>
      </c>
      <c r="C18" s="41" t="s">
        <v>238</v>
      </c>
      <c r="D18" s="17"/>
      <c r="E18" s="17"/>
      <c r="F18" s="18" t="s">
        <v>31</v>
      </c>
      <c r="G18" s="18" t="s">
        <v>31</v>
      </c>
      <c r="H18" s="19">
        <v>0</v>
      </c>
      <c r="I18" s="47" t="s">
        <v>240</v>
      </c>
      <c r="J18" s="20"/>
      <c r="K18" s="21"/>
      <c r="L18" s="20" t="s">
        <v>31</v>
      </c>
      <c r="M18" s="20"/>
      <c r="N18" s="21"/>
      <c r="O18" s="20" t="s">
        <v>31</v>
      </c>
      <c r="P18" s="20" t="s">
        <v>31</v>
      </c>
      <c r="Q18" s="21"/>
      <c r="R18" s="15"/>
      <c r="S18" s="11">
        <f t="shared" si="0"/>
        <v>0</v>
      </c>
    </row>
  </sheetData>
  <sheetProtection/>
  <mergeCells count="9">
    <mergeCell ref="A1:A3"/>
    <mergeCell ref="B1:S1"/>
    <mergeCell ref="B2:B3"/>
    <mergeCell ref="C2:C3"/>
    <mergeCell ref="F2:H2"/>
    <mergeCell ref="I2:K2"/>
    <mergeCell ref="L2:N2"/>
    <mergeCell ref="O2:Q2"/>
    <mergeCell ref="S2:S3"/>
  </mergeCells>
  <printOptions gridLines="1"/>
  <pageMargins left="0.45" right="0.45" top="0.5" bottom="0.5" header="0.3" footer="0.3"/>
  <pageSetup fitToHeight="1" fitToWidth="1" orientation="landscape" scale="6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S14"/>
  <sheetViews>
    <sheetView zoomScale="87" zoomScaleNormal="87" zoomScalePageLayoutView="0" workbookViewId="0" topLeftCell="A1">
      <selection activeCell="U16" sqref="U16"/>
    </sheetView>
  </sheetViews>
  <sheetFormatPr defaultColWidth="11.421875" defaultRowHeight="15"/>
  <cols>
    <col min="1" max="1" width="5.421875" style="7" bestFit="1" customWidth="1"/>
    <col min="2" max="3" width="18.8515625" style="7" customWidth="1"/>
    <col min="4" max="5" width="10.8515625" style="7" hidden="1" customWidth="1"/>
    <col min="6" max="6" width="12.8515625" style="7" customWidth="1"/>
    <col min="7" max="8" width="11.421875" style="7" customWidth="1"/>
    <col min="9" max="9" width="12.8515625" style="23" customWidth="1"/>
    <col min="10" max="11" width="11.421875" style="23" customWidth="1"/>
    <col min="12" max="12" width="12.8515625" style="23" customWidth="1"/>
    <col min="13" max="14" width="11.421875" style="23" customWidth="1"/>
    <col min="15" max="15" width="12.8515625" style="23" customWidth="1"/>
    <col min="16" max="18" width="11.421875" style="23" customWidth="1"/>
    <col min="19" max="16384" width="11.421875" style="7" customWidth="1"/>
  </cols>
  <sheetData>
    <row r="1" spans="1:19" ht="42" customHeight="1" thickBot="1">
      <c r="A1" s="51" t="s">
        <v>15</v>
      </c>
      <c r="B1" s="52" t="s">
        <v>104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9"/>
    </row>
    <row r="2" spans="1:19" ht="15.75" customHeight="1" thickBot="1">
      <c r="A2" s="51"/>
      <c r="B2" s="54" t="s">
        <v>0</v>
      </c>
      <c r="C2" s="54" t="s">
        <v>6</v>
      </c>
      <c r="D2" s="8" t="s">
        <v>16</v>
      </c>
      <c r="E2" s="8" t="s">
        <v>16</v>
      </c>
      <c r="F2" s="60" t="s">
        <v>7</v>
      </c>
      <c r="G2" s="60"/>
      <c r="H2" s="61"/>
      <c r="I2" s="60" t="s">
        <v>8</v>
      </c>
      <c r="J2" s="60"/>
      <c r="K2" s="61"/>
      <c r="L2" s="60" t="s">
        <v>9</v>
      </c>
      <c r="M2" s="60"/>
      <c r="N2" s="61"/>
      <c r="O2" s="60" t="s">
        <v>13</v>
      </c>
      <c r="P2" s="60"/>
      <c r="Q2" s="61"/>
      <c r="R2" s="4" t="s">
        <v>11</v>
      </c>
      <c r="S2" s="62" t="s">
        <v>4</v>
      </c>
    </row>
    <row r="3" spans="1:19" ht="15.75" thickBot="1">
      <c r="A3" s="51"/>
      <c r="B3" s="55"/>
      <c r="C3" s="55"/>
      <c r="D3" s="9"/>
      <c r="E3" s="10" t="s">
        <v>17</v>
      </c>
      <c r="F3" s="1" t="s">
        <v>1</v>
      </c>
      <c r="G3" s="1" t="s">
        <v>5</v>
      </c>
      <c r="H3" s="2" t="s">
        <v>2</v>
      </c>
      <c r="I3" s="1" t="s">
        <v>3</v>
      </c>
      <c r="J3" s="1" t="s">
        <v>5</v>
      </c>
      <c r="K3" s="2" t="s">
        <v>2</v>
      </c>
      <c r="L3" s="1" t="s">
        <v>3</v>
      </c>
      <c r="M3" s="1" t="s">
        <v>5</v>
      </c>
      <c r="N3" s="2" t="s">
        <v>2</v>
      </c>
      <c r="O3" s="1" t="s">
        <v>1</v>
      </c>
      <c r="P3" s="1" t="s">
        <v>5</v>
      </c>
      <c r="Q3" s="2" t="s">
        <v>2</v>
      </c>
      <c r="R3" s="3" t="s">
        <v>2</v>
      </c>
      <c r="S3" s="63"/>
    </row>
    <row r="4" spans="1:19" ht="30" customHeight="1">
      <c r="A4" s="16">
        <v>2</v>
      </c>
      <c r="B4" s="38" t="s">
        <v>42</v>
      </c>
      <c r="C4" s="38" t="s">
        <v>43</v>
      </c>
      <c r="D4" s="38" t="s">
        <v>30</v>
      </c>
      <c r="E4" s="40" t="s">
        <v>124</v>
      </c>
      <c r="F4" s="12">
        <v>8.746</v>
      </c>
      <c r="G4" s="12">
        <v>1</v>
      </c>
      <c r="H4" s="13">
        <v>10</v>
      </c>
      <c r="I4" s="14">
        <v>16.415</v>
      </c>
      <c r="J4" s="14">
        <v>2</v>
      </c>
      <c r="K4" s="15">
        <v>9</v>
      </c>
      <c r="L4" s="14">
        <v>21.349</v>
      </c>
      <c r="M4" s="14">
        <v>1</v>
      </c>
      <c r="N4" s="15">
        <v>10</v>
      </c>
      <c r="O4" s="14">
        <v>17.51</v>
      </c>
      <c r="P4" s="14">
        <v>1</v>
      </c>
      <c r="Q4" s="15">
        <v>10</v>
      </c>
      <c r="R4" s="15">
        <v>1</v>
      </c>
      <c r="S4" s="11">
        <f aca="true" t="shared" si="0" ref="S4:S14">SUM(H4,K4,N4,Q4,R4)</f>
        <v>40</v>
      </c>
    </row>
    <row r="5" spans="1:19" ht="30" customHeight="1">
      <c r="A5" s="16">
        <v>10</v>
      </c>
      <c r="B5" s="41" t="s">
        <v>227</v>
      </c>
      <c r="C5" s="41" t="s">
        <v>228</v>
      </c>
      <c r="D5" s="41"/>
      <c r="E5" s="41"/>
      <c r="F5" s="18">
        <v>9.239</v>
      </c>
      <c r="G5" s="18">
        <v>3</v>
      </c>
      <c r="H5" s="19">
        <v>8</v>
      </c>
      <c r="I5" s="20">
        <v>16.338</v>
      </c>
      <c r="J5" s="20">
        <v>1</v>
      </c>
      <c r="K5" s="21">
        <v>10</v>
      </c>
      <c r="L5" s="20">
        <v>23.9</v>
      </c>
      <c r="M5" s="20">
        <v>4</v>
      </c>
      <c r="N5" s="21">
        <v>8</v>
      </c>
      <c r="O5" s="20">
        <v>17.6</v>
      </c>
      <c r="P5" s="20">
        <v>2</v>
      </c>
      <c r="Q5" s="21">
        <v>9</v>
      </c>
      <c r="R5" s="15">
        <v>1</v>
      </c>
      <c r="S5" s="11">
        <f t="shared" si="0"/>
        <v>36</v>
      </c>
    </row>
    <row r="6" spans="1:19" ht="30" customHeight="1">
      <c r="A6" s="16">
        <v>11</v>
      </c>
      <c r="B6" s="41" t="s">
        <v>229</v>
      </c>
      <c r="C6" s="41" t="s">
        <v>228</v>
      </c>
      <c r="D6" s="41"/>
      <c r="E6" s="17"/>
      <c r="F6" s="18">
        <v>9.952</v>
      </c>
      <c r="G6" s="18">
        <v>5</v>
      </c>
      <c r="H6" s="19">
        <v>6</v>
      </c>
      <c r="I6" s="20">
        <v>16.48</v>
      </c>
      <c r="J6" s="20">
        <v>3</v>
      </c>
      <c r="K6" s="21">
        <v>8</v>
      </c>
      <c r="L6" s="20">
        <v>22.156</v>
      </c>
      <c r="M6" s="20">
        <v>2</v>
      </c>
      <c r="N6" s="21">
        <v>9</v>
      </c>
      <c r="O6" s="20">
        <v>21.08</v>
      </c>
      <c r="P6" s="20">
        <v>6</v>
      </c>
      <c r="Q6" s="21">
        <v>5</v>
      </c>
      <c r="R6" s="15">
        <v>1</v>
      </c>
      <c r="S6" s="11">
        <f t="shared" si="0"/>
        <v>29</v>
      </c>
    </row>
    <row r="7" spans="1:19" ht="30" customHeight="1">
      <c r="A7" s="16">
        <v>9</v>
      </c>
      <c r="B7" s="41" t="s">
        <v>77</v>
      </c>
      <c r="C7" s="41" t="s">
        <v>226</v>
      </c>
      <c r="D7" s="41"/>
      <c r="E7" s="17"/>
      <c r="F7" s="18">
        <v>8.874</v>
      </c>
      <c r="G7" s="18">
        <v>2</v>
      </c>
      <c r="H7" s="19">
        <v>9</v>
      </c>
      <c r="I7" s="20">
        <v>16.731</v>
      </c>
      <c r="J7" s="20">
        <v>4</v>
      </c>
      <c r="K7" s="21">
        <v>7</v>
      </c>
      <c r="L7" s="20">
        <v>22.444</v>
      </c>
      <c r="M7" s="20">
        <v>3</v>
      </c>
      <c r="N7" s="21">
        <v>8</v>
      </c>
      <c r="O7" s="20" t="s">
        <v>236</v>
      </c>
      <c r="P7" s="20"/>
      <c r="Q7" s="21"/>
      <c r="R7" s="15">
        <v>1</v>
      </c>
      <c r="S7" s="11">
        <f t="shared" si="0"/>
        <v>25</v>
      </c>
    </row>
    <row r="8" spans="1:19" ht="30" customHeight="1">
      <c r="A8" s="16">
        <v>4</v>
      </c>
      <c r="B8" s="39" t="s">
        <v>131</v>
      </c>
      <c r="C8" s="39" t="s">
        <v>132</v>
      </c>
      <c r="D8" s="39" t="s">
        <v>30</v>
      </c>
      <c r="E8" s="41" t="s">
        <v>124</v>
      </c>
      <c r="F8" s="18">
        <v>11.448</v>
      </c>
      <c r="G8" s="18">
        <v>8</v>
      </c>
      <c r="H8" s="19">
        <v>3</v>
      </c>
      <c r="I8" s="47">
        <v>18.16</v>
      </c>
      <c r="J8" s="20">
        <v>6</v>
      </c>
      <c r="K8" s="21">
        <v>5</v>
      </c>
      <c r="L8" s="20">
        <v>27.717</v>
      </c>
      <c r="M8" s="20">
        <v>7</v>
      </c>
      <c r="N8" s="21">
        <v>4</v>
      </c>
      <c r="O8" s="20">
        <v>17.79</v>
      </c>
      <c r="P8" s="20">
        <v>3</v>
      </c>
      <c r="Q8" s="21">
        <v>8</v>
      </c>
      <c r="R8" s="15">
        <v>1</v>
      </c>
      <c r="S8" s="11">
        <f t="shared" si="0"/>
        <v>21</v>
      </c>
    </row>
    <row r="9" spans="1:19" ht="30" customHeight="1">
      <c r="A9" s="16">
        <v>8</v>
      </c>
      <c r="B9" s="41" t="s">
        <v>162</v>
      </c>
      <c r="C9" s="41" t="s">
        <v>225</v>
      </c>
      <c r="D9" s="41"/>
      <c r="E9" s="17"/>
      <c r="F9" s="18">
        <v>9.307</v>
      </c>
      <c r="G9" s="18">
        <v>4</v>
      </c>
      <c r="H9" s="19">
        <v>7</v>
      </c>
      <c r="I9" s="20">
        <f>17.837+5</f>
        <v>22.837</v>
      </c>
      <c r="J9" s="20">
        <v>10</v>
      </c>
      <c r="K9" s="21">
        <v>1</v>
      </c>
      <c r="L9" s="20">
        <v>24.392</v>
      </c>
      <c r="M9" s="20">
        <v>5</v>
      </c>
      <c r="N9" s="21">
        <v>6</v>
      </c>
      <c r="O9" s="20">
        <v>19.68</v>
      </c>
      <c r="P9" s="20">
        <v>5</v>
      </c>
      <c r="Q9" s="21">
        <v>6</v>
      </c>
      <c r="R9" s="15">
        <v>1</v>
      </c>
      <c r="S9" s="11">
        <f t="shared" si="0"/>
        <v>21</v>
      </c>
    </row>
    <row r="10" spans="1:19" ht="30" customHeight="1">
      <c r="A10" s="16">
        <v>6</v>
      </c>
      <c r="B10" s="39" t="s">
        <v>155</v>
      </c>
      <c r="C10" s="39" t="s">
        <v>156</v>
      </c>
      <c r="D10" s="39"/>
      <c r="E10" s="17"/>
      <c r="F10" s="18">
        <v>10.185</v>
      </c>
      <c r="G10" s="18">
        <v>6</v>
      </c>
      <c r="H10" s="19">
        <v>5</v>
      </c>
      <c r="I10" s="20">
        <v>18.716</v>
      </c>
      <c r="J10" s="20">
        <v>7</v>
      </c>
      <c r="K10" s="21">
        <v>4</v>
      </c>
      <c r="L10" s="20">
        <v>27.894</v>
      </c>
      <c r="M10" s="20">
        <v>8</v>
      </c>
      <c r="N10" s="21">
        <v>3</v>
      </c>
      <c r="O10" s="20">
        <v>18.4</v>
      </c>
      <c r="P10" s="20">
        <v>4</v>
      </c>
      <c r="Q10" s="21">
        <v>7</v>
      </c>
      <c r="R10" s="15">
        <v>1</v>
      </c>
      <c r="S10" s="11">
        <f t="shared" si="0"/>
        <v>20</v>
      </c>
    </row>
    <row r="11" spans="1:19" ht="30" customHeight="1">
      <c r="A11" s="16">
        <v>3</v>
      </c>
      <c r="B11" s="39" t="s">
        <v>130</v>
      </c>
      <c r="C11" s="39" t="s">
        <v>56</v>
      </c>
      <c r="D11" s="39" t="s">
        <v>30</v>
      </c>
      <c r="E11" s="41" t="s">
        <v>31</v>
      </c>
      <c r="F11" s="24">
        <v>10.312</v>
      </c>
      <c r="G11" s="18">
        <v>7</v>
      </c>
      <c r="H11" s="19">
        <v>4</v>
      </c>
      <c r="I11" s="47">
        <f>18.407+5</f>
        <v>23.407</v>
      </c>
      <c r="J11" s="20"/>
      <c r="K11" s="21"/>
      <c r="L11" s="20">
        <v>27.043</v>
      </c>
      <c r="M11" s="20">
        <v>6</v>
      </c>
      <c r="N11" s="21">
        <v>5</v>
      </c>
      <c r="O11" s="20">
        <v>28.15</v>
      </c>
      <c r="P11" s="20">
        <v>7</v>
      </c>
      <c r="Q11" s="21">
        <v>4</v>
      </c>
      <c r="R11" s="15">
        <v>1</v>
      </c>
      <c r="S11" s="11">
        <f t="shared" si="0"/>
        <v>14</v>
      </c>
    </row>
    <row r="12" spans="2:19" ht="25.5" customHeight="1">
      <c r="B12" s="41" t="s">
        <v>68</v>
      </c>
      <c r="C12" s="41" t="s">
        <v>69</v>
      </c>
      <c r="D12" s="41" t="s">
        <v>30</v>
      </c>
      <c r="E12" s="41" t="s">
        <v>31</v>
      </c>
      <c r="F12" s="18">
        <v>12.246</v>
      </c>
      <c r="G12" s="18">
        <v>10</v>
      </c>
      <c r="H12" s="19">
        <v>1</v>
      </c>
      <c r="I12" s="20">
        <v>17.231</v>
      </c>
      <c r="J12" s="20">
        <v>5</v>
      </c>
      <c r="K12" s="21">
        <v>6</v>
      </c>
      <c r="L12" s="20">
        <v>30.722</v>
      </c>
      <c r="M12" s="20">
        <v>9</v>
      </c>
      <c r="N12" s="21">
        <v>2</v>
      </c>
      <c r="O12" s="45">
        <v>34.91</v>
      </c>
      <c r="P12" s="20">
        <v>8</v>
      </c>
      <c r="Q12" s="21">
        <v>3</v>
      </c>
      <c r="R12" s="15">
        <v>1</v>
      </c>
      <c r="S12" s="11">
        <f t="shared" si="0"/>
        <v>13</v>
      </c>
    </row>
    <row r="13" spans="1:19" ht="25.5" customHeight="1">
      <c r="A13" s="16">
        <v>7</v>
      </c>
      <c r="B13" s="41" t="s">
        <v>223</v>
      </c>
      <c r="C13" s="41" t="s">
        <v>224</v>
      </c>
      <c r="D13" s="41"/>
      <c r="E13" s="41"/>
      <c r="F13" s="18">
        <v>11.662</v>
      </c>
      <c r="G13" s="18">
        <v>9</v>
      </c>
      <c r="H13" s="19">
        <v>2</v>
      </c>
      <c r="I13" s="20">
        <v>21.572</v>
      </c>
      <c r="J13" s="20">
        <v>9</v>
      </c>
      <c r="K13" s="21">
        <v>2</v>
      </c>
      <c r="L13" s="20" t="s">
        <v>31</v>
      </c>
      <c r="M13" s="20" t="s">
        <v>31</v>
      </c>
      <c r="N13" s="21"/>
      <c r="O13" s="20" t="s">
        <v>31</v>
      </c>
      <c r="P13" s="20" t="s">
        <v>31</v>
      </c>
      <c r="Q13" s="21"/>
      <c r="R13" s="15"/>
      <c r="S13" s="11">
        <f t="shared" si="0"/>
        <v>4</v>
      </c>
    </row>
    <row r="14" spans="1:19" ht="25.5" customHeight="1">
      <c r="A14" s="7">
        <v>5</v>
      </c>
      <c r="B14" s="39" t="s">
        <v>154</v>
      </c>
      <c r="C14" s="39" t="s">
        <v>67</v>
      </c>
      <c r="D14" s="39"/>
      <c r="E14" s="17"/>
      <c r="F14" s="24" t="s">
        <v>236</v>
      </c>
      <c r="G14" s="18"/>
      <c r="H14" s="19">
        <v>0</v>
      </c>
      <c r="I14" s="20">
        <v>20.841</v>
      </c>
      <c r="J14" s="20">
        <v>8</v>
      </c>
      <c r="K14" s="21">
        <v>3</v>
      </c>
      <c r="L14" s="20" t="s">
        <v>236</v>
      </c>
      <c r="M14" s="20"/>
      <c r="N14" s="21"/>
      <c r="O14" s="20" t="s">
        <v>236</v>
      </c>
      <c r="P14" s="18"/>
      <c r="Q14" s="19"/>
      <c r="R14" s="15">
        <v>1</v>
      </c>
      <c r="S14" s="11">
        <f t="shared" si="0"/>
        <v>4</v>
      </c>
    </row>
  </sheetData>
  <sheetProtection/>
  <mergeCells count="9">
    <mergeCell ref="A1:A3"/>
    <mergeCell ref="B1:S1"/>
    <mergeCell ref="B2:B3"/>
    <mergeCell ref="C2:C3"/>
    <mergeCell ref="F2:H2"/>
    <mergeCell ref="I2:K2"/>
    <mergeCell ref="L2:N2"/>
    <mergeCell ref="O2:Q2"/>
    <mergeCell ref="S2:S3"/>
  </mergeCells>
  <printOptions/>
  <pageMargins left="0.75" right="0.75" top="1" bottom="1" header="0.3" footer="0.3"/>
  <pageSetup fitToHeight="1" fitToWidth="1" orientation="landscape" scale="58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S9"/>
  <sheetViews>
    <sheetView zoomScalePageLayoutView="0" workbookViewId="0" topLeftCell="A1">
      <selection activeCell="V18" sqref="V18"/>
    </sheetView>
  </sheetViews>
  <sheetFormatPr defaultColWidth="11.421875" defaultRowHeight="15"/>
  <cols>
    <col min="1" max="1" width="6.8515625" style="7" customWidth="1"/>
    <col min="2" max="3" width="18.8515625" style="7" customWidth="1"/>
    <col min="4" max="5" width="10.8515625" style="7" hidden="1" customWidth="1"/>
    <col min="6" max="6" width="12.8515625" style="7" customWidth="1"/>
    <col min="7" max="8" width="11.421875" style="7" customWidth="1"/>
    <col min="9" max="9" width="12.8515625" style="23" customWidth="1"/>
    <col min="10" max="11" width="11.421875" style="23" customWidth="1"/>
    <col min="12" max="12" width="12.8515625" style="23" customWidth="1"/>
    <col min="13" max="14" width="11.421875" style="23" customWidth="1"/>
    <col min="15" max="15" width="12.8515625" style="23" customWidth="1"/>
    <col min="16" max="18" width="11.421875" style="23" customWidth="1"/>
    <col min="19" max="16384" width="11.421875" style="7" customWidth="1"/>
  </cols>
  <sheetData>
    <row r="1" spans="1:19" ht="42" customHeight="1" thickBot="1">
      <c r="A1" s="51" t="s">
        <v>15</v>
      </c>
      <c r="B1" s="52" t="s">
        <v>112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9"/>
    </row>
    <row r="2" spans="1:19" ht="15.75" customHeight="1" thickBot="1">
      <c r="A2" s="51"/>
      <c r="B2" s="54" t="s">
        <v>0</v>
      </c>
      <c r="C2" s="54" t="s">
        <v>6</v>
      </c>
      <c r="D2" s="8" t="s">
        <v>16</v>
      </c>
      <c r="E2" s="8" t="s">
        <v>16</v>
      </c>
      <c r="F2" s="60" t="s">
        <v>7</v>
      </c>
      <c r="G2" s="60"/>
      <c r="H2" s="61"/>
      <c r="I2" s="60" t="s">
        <v>8</v>
      </c>
      <c r="J2" s="60"/>
      <c r="K2" s="61"/>
      <c r="L2" s="60" t="s">
        <v>9</v>
      </c>
      <c r="M2" s="60"/>
      <c r="N2" s="61"/>
      <c r="O2" s="60" t="s">
        <v>13</v>
      </c>
      <c r="P2" s="60"/>
      <c r="Q2" s="61"/>
      <c r="R2" s="4" t="s">
        <v>11</v>
      </c>
      <c r="S2" s="62" t="s">
        <v>4</v>
      </c>
    </row>
    <row r="3" spans="1:19" ht="15.75" thickBot="1">
      <c r="A3" s="51"/>
      <c r="B3" s="55"/>
      <c r="C3" s="55"/>
      <c r="D3" s="9"/>
      <c r="E3" s="10" t="s">
        <v>17</v>
      </c>
      <c r="F3" s="1" t="s">
        <v>1</v>
      </c>
      <c r="G3" s="1" t="s">
        <v>5</v>
      </c>
      <c r="H3" s="2" t="s">
        <v>2</v>
      </c>
      <c r="I3" s="1" t="s">
        <v>3</v>
      </c>
      <c r="J3" s="1" t="s">
        <v>5</v>
      </c>
      <c r="K3" s="2" t="s">
        <v>2</v>
      </c>
      <c r="L3" s="1" t="s">
        <v>3</v>
      </c>
      <c r="M3" s="1" t="s">
        <v>5</v>
      </c>
      <c r="N3" s="2" t="s">
        <v>2</v>
      </c>
      <c r="O3" s="1" t="s">
        <v>1</v>
      </c>
      <c r="P3" s="1" t="s">
        <v>5</v>
      </c>
      <c r="Q3" s="2" t="s">
        <v>2</v>
      </c>
      <c r="R3" s="3" t="s">
        <v>2</v>
      </c>
      <c r="S3" s="63"/>
    </row>
    <row r="4" spans="1:19" ht="25.5" customHeight="1">
      <c r="A4" s="16">
        <v>1</v>
      </c>
      <c r="B4" s="38" t="s">
        <v>96</v>
      </c>
      <c r="C4" s="38" t="s">
        <v>97</v>
      </c>
      <c r="D4" s="40" t="s">
        <v>92</v>
      </c>
      <c r="E4" s="40" t="s">
        <v>124</v>
      </c>
      <c r="F4" s="12">
        <v>9.257</v>
      </c>
      <c r="G4" s="12">
        <v>2</v>
      </c>
      <c r="H4" s="13">
        <v>9</v>
      </c>
      <c r="I4" s="14">
        <v>16.263</v>
      </c>
      <c r="J4" s="14">
        <v>2</v>
      </c>
      <c r="K4" s="15">
        <v>9</v>
      </c>
      <c r="L4" s="14">
        <v>22.393</v>
      </c>
      <c r="M4" s="14">
        <v>1</v>
      </c>
      <c r="N4" s="15">
        <v>10</v>
      </c>
      <c r="O4" s="14">
        <v>35.24</v>
      </c>
      <c r="P4" s="14">
        <v>5</v>
      </c>
      <c r="Q4" s="15">
        <v>6</v>
      </c>
      <c r="R4" s="15">
        <v>1</v>
      </c>
      <c r="S4" s="11">
        <f aca="true" t="shared" si="0" ref="S4:S9">SUM(H4,K4,N4,Q4,R4)</f>
        <v>35</v>
      </c>
    </row>
    <row r="5" spans="1:19" ht="25.5" customHeight="1">
      <c r="A5" s="7">
        <v>6</v>
      </c>
      <c r="B5" s="39" t="s">
        <v>231</v>
      </c>
      <c r="C5" s="39" t="s">
        <v>232</v>
      </c>
      <c r="D5" s="41"/>
      <c r="E5" s="41"/>
      <c r="F5" s="18">
        <v>8.947</v>
      </c>
      <c r="G5" s="18">
        <v>1</v>
      </c>
      <c r="H5" s="19">
        <v>10</v>
      </c>
      <c r="I5" s="20">
        <v>16.76</v>
      </c>
      <c r="J5" s="20">
        <v>3</v>
      </c>
      <c r="K5" s="21">
        <v>8</v>
      </c>
      <c r="L5" s="20">
        <v>23.181</v>
      </c>
      <c r="M5" s="20">
        <v>2</v>
      </c>
      <c r="N5" s="21">
        <v>9</v>
      </c>
      <c r="O5" s="18">
        <v>34.58</v>
      </c>
      <c r="P5" s="18">
        <v>4</v>
      </c>
      <c r="Q5" s="19">
        <v>7</v>
      </c>
      <c r="R5" s="15">
        <v>1</v>
      </c>
      <c r="S5" s="11">
        <f t="shared" si="0"/>
        <v>35</v>
      </c>
    </row>
    <row r="6" spans="1:19" ht="26.25" customHeight="1">
      <c r="A6" s="7">
        <v>3</v>
      </c>
      <c r="B6" s="39" t="s">
        <v>66</v>
      </c>
      <c r="C6" s="39" t="s">
        <v>67</v>
      </c>
      <c r="D6" s="17" t="s">
        <v>30</v>
      </c>
      <c r="E6" s="17" t="s">
        <v>52</v>
      </c>
      <c r="F6" s="18">
        <v>9.811</v>
      </c>
      <c r="G6" s="18">
        <v>4</v>
      </c>
      <c r="H6" s="19">
        <v>7</v>
      </c>
      <c r="I6" s="20">
        <v>18.46</v>
      </c>
      <c r="J6" s="20">
        <v>4</v>
      </c>
      <c r="K6" s="21">
        <v>7</v>
      </c>
      <c r="L6" s="20">
        <v>25.743</v>
      </c>
      <c r="M6" s="20">
        <v>4</v>
      </c>
      <c r="N6" s="21">
        <v>7</v>
      </c>
      <c r="O6" s="20">
        <v>16.39</v>
      </c>
      <c r="P6" s="20">
        <v>2</v>
      </c>
      <c r="Q6" s="21">
        <v>9</v>
      </c>
      <c r="R6" s="15">
        <v>1</v>
      </c>
      <c r="S6" s="11">
        <f t="shared" si="0"/>
        <v>31</v>
      </c>
    </row>
    <row r="7" spans="1:19" ht="25.5" customHeight="1">
      <c r="A7" s="16">
        <v>2</v>
      </c>
      <c r="B7" s="39" t="s">
        <v>59</v>
      </c>
      <c r="C7" s="39" t="s">
        <v>60</v>
      </c>
      <c r="D7" s="17" t="s">
        <v>92</v>
      </c>
      <c r="E7" s="17" t="s">
        <v>52</v>
      </c>
      <c r="F7" s="18">
        <v>9.764</v>
      </c>
      <c r="G7" s="18">
        <v>3</v>
      </c>
      <c r="H7" s="19">
        <v>8</v>
      </c>
      <c r="I7" s="20">
        <v>16.18</v>
      </c>
      <c r="J7" s="20">
        <v>1</v>
      </c>
      <c r="K7" s="21">
        <v>10</v>
      </c>
      <c r="L7" s="20" t="s">
        <v>236</v>
      </c>
      <c r="M7" s="20"/>
      <c r="N7" s="21"/>
      <c r="O7" s="20">
        <v>15.79</v>
      </c>
      <c r="P7" s="20">
        <v>1</v>
      </c>
      <c r="Q7" s="21">
        <v>10</v>
      </c>
      <c r="R7" s="15">
        <v>1</v>
      </c>
      <c r="S7" s="11">
        <f t="shared" si="0"/>
        <v>29</v>
      </c>
    </row>
    <row r="8" spans="1:19" ht="25.5" customHeight="1">
      <c r="A8" s="16">
        <v>4</v>
      </c>
      <c r="B8" s="39" t="s">
        <v>114</v>
      </c>
      <c r="C8" s="39" t="s">
        <v>115</v>
      </c>
      <c r="D8" s="41" t="s">
        <v>30</v>
      </c>
      <c r="E8" s="41" t="s">
        <v>124</v>
      </c>
      <c r="F8" s="24">
        <v>13.337</v>
      </c>
      <c r="G8" s="18">
        <v>5</v>
      </c>
      <c r="H8" s="19">
        <v>6</v>
      </c>
      <c r="I8" s="20">
        <v>18.827</v>
      </c>
      <c r="J8" s="20">
        <v>5</v>
      </c>
      <c r="K8" s="21">
        <v>6</v>
      </c>
      <c r="L8" s="20">
        <v>24.975</v>
      </c>
      <c r="M8" s="20">
        <v>3</v>
      </c>
      <c r="N8" s="21">
        <v>8</v>
      </c>
      <c r="O8" s="18" t="s">
        <v>31</v>
      </c>
      <c r="P8" s="18" t="s">
        <v>31</v>
      </c>
      <c r="Q8" s="19"/>
      <c r="R8" s="15"/>
      <c r="S8" s="11">
        <f t="shared" si="0"/>
        <v>20</v>
      </c>
    </row>
    <row r="9" spans="1:19" ht="25.5" customHeight="1">
      <c r="A9" s="7">
        <v>5</v>
      </c>
      <c r="B9" s="39" t="s">
        <v>88</v>
      </c>
      <c r="C9" s="39" t="s">
        <v>89</v>
      </c>
      <c r="D9" s="41" t="s">
        <v>92</v>
      </c>
      <c r="E9" s="41" t="s">
        <v>52</v>
      </c>
      <c r="F9" s="18" t="s">
        <v>236</v>
      </c>
      <c r="G9" s="44"/>
      <c r="H9" s="44"/>
      <c r="I9" s="20" t="s">
        <v>236</v>
      </c>
      <c r="J9" s="20"/>
      <c r="K9" s="21">
        <v>0</v>
      </c>
      <c r="L9" s="20">
        <v>30.74</v>
      </c>
      <c r="M9" s="20">
        <v>5</v>
      </c>
      <c r="N9" s="21">
        <v>6</v>
      </c>
      <c r="O9" s="18">
        <v>18.48</v>
      </c>
      <c r="P9" s="18">
        <v>3</v>
      </c>
      <c r="Q9" s="19">
        <v>8</v>
      </c>
      <c r="R9" s="15">
        <v>1</v>
      </c>
      <c r="S9" s="11">
        <f t="shared" si="0"/>
        <v>15</v>
      </c>
    </row>
  </sheetData>
  <sheetProtection/>
  <mergeCells count="9">
    <mergeCell ref="A1:A3"/>
    <mergeCell ref="B1:S1"/>
    <mergeCell ref="B2:B3"/>
    <mergeCell ref="C2:C3"/>
    <mergeCell ref="F2:H2"/>
    <mergeCell ref="I2:K2"/>
    <mergeCell ref="L2:N2"/>
    <mergeCell ref="O2:Q2"/>
    <mergeCell ref="S2:S3"/>
  </mergeCells>
  <printOptions/>
  <pageMargins left="0.75" right="0.75" top="1" bottom="1" header="0.3" footer="0.3"/>
  <pageSetup fitToHeight="1" fitToWidth="1" orientation="landscape" scale="57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O6"/>
  <sheetViews>
    <sheetView zoomScalePageLayoutView="0" workbookViewId="0" topLeftCell="A1">
      <selection activeCell="U22" sqref="U22"/>
    </sheetView>
  </sheetViews>
  <sheetFormatPr defaultColWidth="11.421875" defaultRowHeight="15"/>
  <cols>
    <col min="1" max="1" width="3.421875" style="7" customWidth="1"/>
    <col min="2" max="3" width="18.8515625" style="7" customWidth="1"/>
    <col min="4" max="5" width="10.8515625" style="7" hidden="1" customWidth="1"/>
    <col min="6" max="6" width="12.8515625" style="7" customWidth="1"/>
    <col min="7" max="8" width="11.421875" style="7" customWidth="1"/>
    <col min="9" max="9" width="12.8515625" style="23" customWidth="1"/>
    <col min="10" max="11" width="11.421875" style="23" customWidth="1"/>
    <col min="12" max="12" width="12.8515625" style="23" customWidth="1"/>
    <col min="13" max="14" width="11.421875" style="23" customWidth="1"/>
    <col min="15" max="16384" width="11.421875" style="7" customWidth="1"/>
  </cols>
  <sheetData>
    <row r="1" spans="1:15" ht="42" customHeight="1" thickBot="1">
      <c r="A1" s="51" t="s">
        <v>15</v>
      </c>
      <c r="B1" s="52" t="s">
        <v>105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9"/>
    </row>
    <row r="2" spans="1:15" ht="15.75" customHeight="1" thickBot="1">
      <c r="A2" s="51"/>
      <c r="B2" s="54" t="s">
        <v>0</v>
      </c>
      <c r="C2" s="54" t="s">
        <v>6</v>
      </c>
      <c r="D2" s="8" t="s">
        <v>16</v>
      </c>
      <c r="E2" s="8" t="s">
        <v>16</v>
      </c>
      <c r="F2" s="60" t="s">
        <v>7</v>
      </c>
      <c r="G2" s="60"/>
      <c r="H2" s="61"/>
      <c r="I2" s="60" t="s">
        <v>8</v>
      </c>
      <c r="J2" s="60"/>
      <c r="K2" s="61"/>
      <c r="L2" s="60" t="s">
        <v>9</v>
      </c>
      <c r="M2" s="60"/>
      <c r="N2" s="61"/>
      <c r="O2" s="62" t="s">
        <v>4</v>
      </c>
    </row>
    <row r="3" spans="1:15" ht="15.75" thickBot="1">
      <c r="A3" s="51"/>
      <c r="B3" s="55"/>
      <c r="C3" s="55"/>
      <c r="D3" s="9"/>
      <c r="E3" s="10" t="s">
        <v>17</v>
      </c>
      <c r="F3" s="1" t="s">
        <v>1</v>
      </c>
      <c r="G3" s="1" t="s">
        <v>5</v>
      </c>
      <c r="H3" s="2" t="s">
        <v>2</v>
      </c>
      <c r="I3" s="1" t="s">
        <v>3</v>
      </c>
      <c r="J3" s="1" t="s">
        <v>5</v>
      </c>
      <c r="K3" s="2" t="s">
        <v>2</v>
      </c>
      <c r="L3" s="1" t="s">
        <v>3</v>
      </c>
      <c r="M3" s="1" t="s">
        <v>5</v>
      </c>
      <c r="N3" s="2" t="s">
        <v>2</v>
      </c>
      <c r="O3" s="63"/>
    </row>
    <row r="4" spans="1:15" ht="25.5" customHeight="1">
      <c r="A4" s="7">
        <v>2</v>
      </c>
      <c r="B4" s="40" t="s">
        <v>126</v>
      </c>
      <c r="C4" s="40" t="s">
        <v>127</v>
      </c>
      <c r="D4" s="40" t="s">
        <v>98</v>
      </c>
      <c r="E4" s="40" t="s">
        <v>124</v>
      </c>
      <c r="F4" s="12">
        <v>9.263</v>
      </c>
      <c r="G4" s="12">
        <v>1</v>
      </c>
      <c r="H4" s="13">
        <v>10</v>
      </c>
      <c r="I4" s="14">
        <v>16.319</v>
      </c>
      <c r="J4" s="14">
        <v>1</v>
      </c>
      <c r="K4" s="15">
        <v>10</v>
      </c>
      <c r="L4" s="12" t="s">
        <v>236</v>
      </c>
      <c r="M4" s="12"/>
      <c r="N4" s="13"/>
      <c r="O4" s="11">
        <f>SUM(H4,K4,N4)</f>
        <v>20</v>
      </c>
    </row>
    <row r="5" spans="1:15" ht="25.5" customHeight="1">
      <c r="A5" s="7">
        <v>1</v>
      </c>
      <c r="B5" s="41" t="s">
        <v>95</v>
      </c>
      <c r="C5" s="41" t="s">
        <v>35</v>
      </c>
      <c r="D5" s="41" t="s">
        <v>92</v>
      </c>
      <c r="E5" s="41" t="s">
        <v>52</v>
      </c>
      <c r="F5" s="18">
        <v>11.09</v>
      </c>
      <c r="G5" s="18">
        <v>2</v>
      </c>
      <c r="H5" s="19">
        <v>9</v>
      </c>
      <c r="I5" s="20">
        <f>17.342+5</f>
        <v>22.342</v>
      </c>
      <c r="J5" s="20">
        <v>3</v>
      </c>
      <c r="K5" s="21">
        <v>8</v>
      </c>
      <c r="L5" s="20" t="s">
        <v>31</v>
      </c>
      <c r="M5" s="20" t="s">
        <v>31</v>
      </c>
      <c r="N5" s="21"/>
      <c r="O5" s="11">
        <f>SUM(H5,K5,N5)</f>
        <v>17</v>
      </c>
    </row>
    <row r="6" spans="1:15" ht="26.25" customHeight="1">
      <c r="A6" s="7">
        <v>3</v>
      </c>
      <c r="B6" s="41" t="s">
        <v>233</v>
      </c>
      <c r="C6" s="41" t="s">
        <v>202</v>
      </c>
      <c r="D6" s="41"/>
      <c r="E6" s="41"/>
      <c r="F6" s="18" t="s">
        <v>31</v>
      </c>
      <c r="G6" s="18" t="s">
        <v>31</v>
      </c>
      <c r="H6" s="19"/>
      <c r="I6" s="20">
        <v>18.258</v>
      </c>
      <c r="J6" s="20">
        <v>2</v>
      </c>
      <c r="K6" s="21">
        <v>9</v>
      </c>
      <c r="L6" s="43" t="s">
        <v>31</v>
      </c>
      <c r="M6" s="43"/>
      <c r="N6" s="19"/>
      <c r="O6" s="11">
        <f>SUM(H6,K6,N6)</f>
        <v>9</v>
      </c>
    </row>
  </sheetData>
  <sheetProtection/>
  <mergeCells count="8">
    <mergeCell ref="A1:A3"/>
    <mergeCell ref="B1:O1"/>
    <mergeCell ref="B2:B3"/>
    <mergeCell ref="C2:C3"/>
    <mergeCell ref="F2:H2"/>
    <mergeCell ref="I2:K2"/>
    <mergeCell ref="L2:N2"/>
    <mergeCell ref="O2:O3"/>
  </mergeCells>
  <printOptions/>
  <pageMargins left="0.75" right="0.75" top="1" bottom="1" header="0.3" footer="0.3"/>
  <pageSetup fitToHeight="1" fitToWidth="1" orientation="landscape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Halliburton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 P. Halliburton</dc:creator>
  <cp:keywords/>
  <dc:description/>
  <cp:lastModifiedBy>Microsoft Office User</cp:lastModifiedBy>
  <cp:lastPrinted>2017-12-11T02:18:47Z</cp:lastPrinted>
  <dcterms:created xsi:type="dcterms:W3CDTF">2015-04-06T17:21:54Z</dcterms:created>
  <dcterms:modified xsi:type="dcterms:W3CDTF">2017-12-13T15:00:30Z</dcterms:modified>
  <cp:category/>
  <cp:version/>
  <cp:contentType/>
  <cp:contentStatus/>
</cp:coreProperties>
</file>